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na_soldaczuk\Desktop\REJESTR WYBORCÓW\meldunki\"/>
    </mc:Choice>
  </mc:AlternateContent>
  <xr:revisionPtr revIDLastSave="0" documentId="8_{E4CCBE6D-7782-40F6-BCF1-017FBF722720}" xr6:coauthVersionLast="47" xr6:coauthVersionMax="47" xr10:uidLastSave="{00000000-0000-0000-0000-000000000000}"/>
  <bookViews>
    <workbookView xWindow="-120" yWindow="-120" windowWidth="30960" windowHeight="16800" xr2:uid="{EDF4F764-9894-43F7-A63B-62FE31391516}"/>
  </bookViews>
  <sheets>
    <sheet name="rejestr_wyborcow_2026_kw_2_2026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8" i="1"/>
  <c r="A19" i="1"/>
  <c r="A20" i="1"/>
  <c r="A21" i="1"/>
  <c r="A22" i="1"/>
  <c r="A23" i="1"/>
  <c r="A24" i="1"/>
  <c r="A25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7" i="1"/>
</calcChain>
</file>

<file path=xl/sharedStrings.xml><?xml version="1.0" encoding="utf-8"?>
<sst xmlns="http://schemas.openxmlformats.org/spreadsheetml/2006/main" count="172" uniqueCount="75">
  <si>
    <t>Kod TERYT</t>
  </si>
  <si>
    <t>Gmina</t>
  </si>
  <si>
    <t>Powiat</t>
  </si>
  <si>
    <t>Delegatura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</si>
  <si>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</si>
  <si>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</si>
  <si>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</si>
  <si>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</si>
  <si>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</si>
  <si>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</si>
  <si>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</si>
  <si>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</si>
  <si>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</si>
  <si>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biłgorajski</t>
  </si>
  <si>
    <t>m. Biłgoraj</t>
  </si>
  <si>
    <t>biłgorajski</t>
  </si>
  <si>
    <t>Zamość</t>
  </si>
  <si>
    <t>gm. Aleksandrów</t>
  </si>
  <si>
    <t>gm. Biłgoraj</t>
  </si>
  <si>
    <t>gm. Biszcza</t>
  </si>
  <si>
    <t>gm. Frampol</t>
  </si>
  <si>
    <t>gm. Goraj</t>
  </si>
  <si>
    <t>gm. Józefów</t>
  </si>
  <si>
    <t>gm. Księżpol</t>
  </si>
  <si>
    <t>gm. Łukowa</t>
  </si>
  <si>
    <t>gm. Obsza</t>
  </si>
  <si>
    <t>gm. Potok Górny</t>
  </si>
  <si>
    <t>gm. Tarnogród</t>
  </si>
  <si>
    <t>gm. Tereszpol</t>
  </si>
  <si>
    <t>gm. Turobin</t>
  </si>
  <si>
    <t>Powiat hrubieszowski</t>
  </si>
  <si>
    <t>m. Hrubieszów</t>
  </si>
  <si>
    <t>hrubieszowski</t>
  </si>
  <si>
    <t>gm. Dołhobyczów</t>
  </si>
  <si>
    <t>gm. Horodło</t>
  </si>
  <si>
    <t>gm. Hrubieszów</t>
  </si>
  <si>
    <t>gm. Mircze</t>
  </si>
  <si>
    <t>gm. Trzeszczany</t>
  </si>
  <si>
    <t>gm. Uchanie</t>
  </si>
  <si>
    <t>gm. Werbkowice</t>
  </si>
  <si>
    <t>Powiat tomaszowski</t>
  </si>
  <si>
    <t>m. Tomaszów Lubelski</t>
  </si>
  <si>
    <t>tomaszowski</t>
  </si>
  <si>
    <t>gm. Bełżec</t>
  </si>
  <si>
    <t>gm. Jarczów</t>
  </si>
  <si>
    <t>gm. Krynice</t>
  </si>
  <si>
    <t>gm. Lubycza Królewska</t>
  </si>
  <si>
    <t>gm. Łaszczów</t>
  </si>
  <si>
    <t>gm. Rachanie</t>
  </si>
  <si>
    <t>gm. Susiec</t>
  </si>
  <si>
    <t>gm. Tarnawatka</t>
  </si>
  <si>
    <t>gm. Telatyn</t>
  </si>
  <si>
    <t>gm. Tomaszów Lubelski</t>
  </si>
  <si>
    <t>gm. Tyszowce</t>
  </si>
  <si>
    <t>gm. Ulhówek</t>
  </si>
  <si>
    <t>Powiat zamojski</t>
  </si>
  <si>
    <t>gm. Adamów</t>
  </si>
  <si>
    <t>zamojski</t>
  </si>
  <si>
    <t>gm. Grabowiec</t>
  </si>
  <si>
    <t>gm. Komarów-Osada</t>
  </si>
  <si>
    <t>gm. Krasnobród</t>
  </si>
  <si>
    <t>gm. Łabunie</t>
  </si>
  <si>
    <t>gm. Miączyn</t>
  </si>
  <si>
    <t>gm. Nielisz</t>
  </si>
  <si>
    <t>gm. Radecznica</t>
  </si>
  <si>
    <t>gm. Sitno</t>
  </si>
  <si>
    <t>gm. Skierbieszów</t>
  </si>
  <si>
    <t>gm. Stary Zamość</t>
  </si>
  <si>
    <t>gm. Sułów</t>
  </si>
  <si>
    <t>gm. Szczebrzeszyn</t>
  </si>
  <si>
    <t>gm. Zamość</t>
  </si>
  <si>
    <t>gm. Zwierzyniec</t>
  </si>
  <si>
    <t>Miasto na prawach powiatu</t>
  </si>
  <si>
    <t>m. Zamość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</si>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</sst>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0" fontId="18" fillId="33" borderId="10" xfId="0" applyFont="1" applyFill="1" applyBorder="1" applyAlignment="1">
      <alignment vertical="center" wrapText="1"/>
    </xf>
    <xf numFmtId="0" fontId="18" fillId="33" borderId="10" xfId="0" applyFont="1" applyFill="1" applyBorder="1" applyAlignment="1">
      <alignment vertical="top" wrapText="1"/>
    </xf>
    <xf numFmtId="0" fontId="18" fillId="34" borderId="10" xfId="0" applyFont="1" applyFill="1" applyBorder="1"/>
    <xf numFmtId="0" fontId="18" fillId="0" borderId="10" xfId="0" applyFont="1" applyBorder="1"/>
    <xf numFmtId="0" fontId="18" fillId="35" borderId="10" xfId="0" applyFont="1" applyFill="1" applyBorder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3725E-2A4F-47A9-8D77-D851B9598241}">
  <dimension ref="A1:T58"/>
  <sheetViews>
    <sheetView tabSelected="1" workbookViewId="0">
      <selection activeCell="A2" sqref="A2:M58"/>
    </sheetView>
  </sheetViews>
  <sheetFormatPr defaultRowHeight="15" x14ac:dyDescent="0.25"/>
  <cols>
    <col min="2" max="2" width="21.5703125" customWidth="1"/>
    <col min="3" max="3" width="14.42578125" customWidth="1"/>
    <col min="4" max="4" width="11" customWidth="1"/>
    <col min="5" max="5" width="13.42578125" customWidth="1"/>
    <col min="6" max="6" width="11.7109375" customWidth="1"/>
    <col min="7" max="7" width="20.7109375" customWidth="1"/>
    <col min="8" max="8" width="16.85546875" customWidth="1"/>
    <col min="9" max="9" width="16.28515625" customWidth="1"/>
    <col min="10" max="10" width="15.28515625" customWidth="1"/>
    <col min="11" max="11" width="14.85546875" customWidth="1"/>
    <col min="12" max="12" width="19.42578125" customWidth="1"/>
    <col min="13" max="13" width="19" customWidth="1"/>
  </cols>
  <sheetData>
    <row r="1" spans="1:20" ht="69.7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2" t="s">
        <v>11</v>
      </c>
      <c r="M1" s="2" t="s">
        <v>12</v>
      </c>
      <c r="N1" s="1"/>
      <c r="O1" s="1"/>
      <c r="P1" s="1"/>
      <c r="Q1" s="1"/>
      <c r="R1" s="1"/>
      <c r="S1" s="1"/>
      <c r="T1" s="1"/>
    </row>
    <row r="2" spans="1:20" ht="12.6" customHeight="1" x14ac:dyDescent="0.25">
      <c r="A2" s="4" t="s">
        <v>13</v>
      </c>
      <c r="B2" s="4"/>
      <c r="C2" s="4"/>
      <c r="D2" s="4"/>
      <c r="E2" s="4">
        <v>95224</v>
      </c>
      <c r="F2" s="4">
        <v>79178</v>
      </c>
      <c r="G2" s="4">
        <v>78538</v>
      </c>
      <c r="H2" s="4">
        <v>640</v>
      </c>
      <c r="I2" s="4">
        <v>0</v>
      </c>
      <c r="J2" s="4">
        <v>0</v>
      </c>
      <c r="K2" s="4">
        <v>305</v>
      </c>
      <c r="L2" s="4">
        <v>0</v>
      </c>
      <c r="M2" s="4">
        <v>0</v>
      </c>
    </row>
    <row r="3" spans="1:20" ht="12.6" customHeight="1" x14ac:dyDescent="0.25">
      <c r="A3" s="5" t="str">
        <f>"060201"</f>
        <v>060201</v>
      </c>
      <c r="B3" s="5" t="s">
        <v>14</v>
      </c>
      <c r="C3" s="5" t="s">
        <v>15</v>
      </c>
      <c r="D3" s="5" t="s">
        <v>16</v>
      </c>
      <c r="E3" s="5">
        <v>24263</v>
      </c>
      <c r="F3" s="5">
        <v>20509</v>
      </c>
      <c r="G3" s="5">
        <v>20211</v>
      </c>
      <c r="H3" s="5">
        <v>298</v>
      </c>
      <c r="I3" s="5">
        <v>0</v>
      </c>
      <c r="J3" s="5">
        <v>0</v>
      </c>
      <c r="K3" s="5">
        <v>48</v>
      </c>
      <c r="L3" s="5">
        <v>0</v>
      </c>
      <c r="M3" s="5">
        <v>0</v>
      </c>
    </row>
    <row r="4" spans="1:20" ht="12.6" customHeight="1" x14ac:dyDescent="0.25">
      <c r="A4" s="5" t="str">
        <f>"060202"</f>
        <v>060202</v>
      </c>
      <c r="B4" s="5" t="s">
        <v>17</v>
      </c>
      <c r="C4" s="5" t="s">
        <v>15</v>
      </c>
      <c r="D4" s="5" t="s">
        <v>16</v>
      </c>
      <c r="E4" s="5">
        <v>3205</v>
      </c>
      <c r="F4" s="5">
        <v>2578</v>
      </c>
      <c r="G4" s="5">
        <v>2566</v>
      </c>
      <c r="H4" s="5">
        <v>12</v>
      </c>
      <c r="I4" s="5">
        <v>0</v>
      </c>
      <c r="J4" s="5">
        <v>0</v>
      </c>
      <c r="K4" s="5">
        <v>18</v>
      </c>
      <c r="L4" s="5">
        <v>0</v>
      </c>
      <c r="M4" s="5">
        <v>0</v>
      </c>
    </row>
    <row r="5" spans="1:20" ht="12.6" customHeight="1" x14ac:dyDescent="0.25">
      <c r="A5" s="5" t="str">
        <f>"060203"</f>
        <v>060203</v>
      </c>
      <c r="B5" s="5" t="s">
        <v>18</v>
      </c>
      <c r="C5" s="5" t="s">
        <v>15</v>
      </c>
      <c r="D5" s="5" t="s">
        <v>16</v>
      </c>
      <c r="E5" s="5">
        <v>13193</v>
      </c>
      <c r="F5" s="5">
        <v>10687</v>
      </c>
      <c r="G5" s="5">
        <v>10663</v>
      </c>
      <c r="H5" s="5">
        <v>24</v>
      </c>
      <c r="I5" s="5">
        <v>0</v>
      </c>
      <c r="J5" s="5">
        <v>0</v>
      </c>
      <c r="K5" s="5">
        <v>79</v>
      </c>
      <c r="L5" s="5">
        <v>0</v>
      </c>
      <c r="M5" s="5">
        <v>0</v>
      </c>
    </row>
    <row r="6" spans="1:20" ht="12.6" customHeight="1" x14ac:dyDescent="0.25">
      <c r="A6" s="5" t="str">
        <f>"060204"</f>
        <v>060204</v>
      </c>
      <c r="B6" s="5" t="s">
        <v>19</v>
      </c>
      <c r="C6" s="5" t="s">
        <v>15</v>
      </c>
      <c r="D6" s="5" t="s">
        <v>16</v>
      </c>
      <c r="E6" s="5">
        <v>3669</v>
      </c>
      <c r="F6" s="5">
        <v>3018</v>
      </c>
      <c r="G6" s="5">
        <v>2993</v>
      </c>
      <c r="H6" s="5">
        <v>25</v>
      </c>
      <c r="I6" s="5">
        <v>0</v>
      </c>
      <c r="J6" s="5">
        <v>0</v>
      </c>
      <c r="K6" s="5">
        <v>12</v>
      </c>
      <c r="L6" s="5">
        <v>0</v>
      </c>
      <c r="M6" s="5">
        <v>0</v>
      </c>
    </row>
    <row r="7" spans="1:20" ht="12.6" customHeight="1" x14ac:dyDescent="0.25">
      <c r="A7" s="5" t="str">
        <f>"060205"</f>
        <v>060205</v>
      </c>
      <c r="B7" s="5" t="s">
        <v>20</v>
      </c>
      <c r="C7" s="5" t="s">
        <v>15</v>
      </c>
      <c r="D7" s="5" t="s">
        <v>16</v>
      </c>
      <c r="E7" s="5">
        <v>5727</v>
      </c>
      <c r="F7" s="5">
        <v>4740</v>
      </c>
      <c r="G7" s="5">
        <v>4730</v>
      </c>
      <c r="H7" s="5">
        <v>10</v>
      </c>
      <c r="I7" s="5">
        <v>0</v>
      </c>
      <c r="J7" s="5">
        <v>0</v>
      </c>
      <c r="K7" s="5">
        <v>23</v>
      </c>
      <c r="L7" s="5">
        <v>0</v>
      </c>
      <c r="M7" s="5">
        <v>0</v>
      </c>
    </row>
    <row r="8" spans="1:20" ht="12.6" customHeight="1" x14ac:dyDescent="0.25">
      <c r="A8" s="5" t="str">
        <f>"060206"</f>
        <v>060206</v>
      </c>
      <c r="B8" s="5" t="s">
        <v>21</v>
      </c>
      <c r="C8" s="5" t="s">
        <v>15</v>
      </c>
      <c r="D8" s="5" t="s">
        <v>16</v>
      </c>
      <c r="E8" s="5">
        <v>3866</v>
      </c>
      <c r="F8" s="5">
        <v>3211</v>
      </c>
      <c r="G8" s="5">
        <v>3198</v>
      </c>
      <c r="H8" s="5">
        <v>13</v>
      </c>
      <c r="I8" s="5">
        <v>0</v>
      </c>
      <c r="J8" s="5">
        <v>0</v>
      </c>
      <c r="K8" s="5">
        <v>13</v>
      </c>
      <c r="L8" s="5">
        <v>0</v>
      </c>
      <c r="M8" s="5">
        <v>0</v>
      </c>
    </row>
    <row r="9" spans="1:20" ht="12.6" customHeight="1" x14ac:dyDescent="0.25">
      <c r="A9" s="5" t="str">
        <f>"060207"</f>
        <v>060207</v>
      </c>
      <c r="B9" s="5" t="s">
        <v>22</v>
      </c>
      <c r="C9" s="5" t="s">
        <v>15</v>
      </c>
      <c r="D9" s="5" t="s">
        <v>16</v>
      </c>
      <c r="E9" s="5">
        <v>6284</v>
      </c>
      <c r="F9" s="5">
        <v>5349</v>
      </c>
      <c r="G9" s="5">
        <v>5296</v>
      </c>
      <c r="H9" s="5">
        <v>53</v>
      </c>
      <c r="I9" s="5">
        <v>0</v>
      </c>
      <c r="J9" s="5">
        <v>0</v>
      </c>
      <c r="K9" s="5">
        <v>28</v>
      </c>
      <c r="L9" s="5">
        <v>0</v>
      </c>
      <c r="M9" s="5">
        <v>0</v>
      </c>
    </row>
    <row r="10" spans="1:20" ht="12.6" customHeight="1" x14ac:dyDescent="0.25">
      <c r="A10" s="5" t="str">
        <f>"060208"</f>
        <v>060208</v>
      </c>
      <c r="B10" s="5" t="s">
        <v>23</v>
      </c>
      <c r="C10" s="5" t="s">
        <v>15</v>
      </c>
      <c r="D10" s="5" t="s">
        <v>16</v>
      </c>
      <c r="E10" s="5">
        <v>6667</v>
      </c>
      <c r="F10" s="5">
        <v>5387</v>
      </c>
      <c r="G10" s="5">
        <v>5372</v>
      </c>
      <c r="H10" s="5">
        <v>15</v>
      </c>
      <c r="I10" s="5">
        <v>0</v>
      </c>
      <c r="J10" s="5">
        <v>0</v>
      </c>
      <c r="K10" s="5">
        <v>16</v>
      </c>
      <c r="L10" s="5">
        <v>0</v>
      </c>
      <c r="M10" s="5">
        <v>0</v>
      </c>
    </row>
    <row r="11" spans="1:20" ht="12.6" customHeight="1" x14ac:dyDescent="0.25">
      <c r="A11" s="5" t="str">
        <f>"060209"</f>
        <v>060209</v>
      </c>
      <c r="B11" s="5" t="s">
        <v>24</v>
      </c>
      <c r="C11" s="5" t="s">
        <v>15</v>
      </c>
      <c r="D11" s="5" t="s">
        <v>16</v>
      </c>
      <c r="E11" s="5">
        <v>3972</v>
      </c>
      <c r="F11" s="5">
        <v>3266</v>
      </c>
      <c r="G11" s="5">
        <v>3244</v>
      </c>
      <c r="H11" s="5">
        <v>22</v>
      </c>
      <c r="I11" s="5">
        <v>0</v>
      </c>
      <c r="J11" s="5">
        <v>0</v>
      </c>
      <c r="K11" s="5">
        <v>5</v>
      </c>
      <c r="L11" s="5">
        <v>0</v>
      </c>
      <c r="M11" s="5">
        <v>0</v>
      </c>
    </row>
    <row r="12" spans="1:20" ht="12.6" customHeight="1" x14ac:dyDescent="0.25">
      <c r="A12" s="5" t="str">
        <f>"060210"</f>
        <v>060210</v>
      </c>
      <c r="B12" s="5" t="s">
        <v>25</v>
      </c>
      <c r="C12" s="5" t="s">
        <v>15</v>
      </c>
      <c r="D12" s="5" t="s">
        <v>16</v>
      </c>
      <c r="E12" s="5">
        <v>4016</v>
      </c>
      <c r="F12" s="5">
        <v>3315</v>
      </c>
      <c r="G12" s="5">
        <v>3306</v>
      </c>
      <c r="H12" s="5">
        <v>9</v>
      </c>
      <c r="I12" s="5">
        <v>0</v>
      </c>
      <c r="J12" s="5">
        <v>0</v>
      </c>
      <c r="K12" s="5">
        <v>9</v>
      </c>
      <c r="L12" s="5">
        <v>0</v>
      </c>
      <c r="M12" s="5">
        <v>0</v>
      </c>
    </row>
    <row r="13" spans="1:20" ht="12.6" customHeight="1" x14ac:dyDescent="0.25">
      <c r="A13" s="5" t="str">
        <f>"060211"</f>
        <v>060211</v>
      </c>
      <c r="B13" s="5" t="s">
        <v>26</v>
      </c>
      <c r="C13" s="5" t="s">
        <v>15</v>
      </c>
      <c r="D13" s="5" t="s">
        <v>16</v>
      </c>
      <c r="E13" s="5">
        <v>4936</v>
      </c>
      <c r="F13" s="5">
        <v>4165</v>
      </c>
      <c r="G13" s="5">
        <v>4112</v>
      </c>
      <c r="H13" s="5">
        <v>53</v>
      </c>
      <c r="I13" s="5">
        <v>0</v>
      </c>
      <c r="J13" s="5">
        <v>0</v>
      </c>
      <c r="K13" s="5">
        <v>15</v>
      </c>
      <c r="L13" s="5">
        <v>0</v>
      </c>
      <c r="M13" s="5">
        <v>0</v>
      </c>
    </row>
    <row r="14" spans="1:20" ht="12.6" customHeight="1" x14ac:dyDescent="0.25">
      <c r="A14" s="5" t="str">
        <f>"060212"</f>
        <v>060212</v>
      </c>
      <c r="B14" s="5" t="s">
        <v>27</v>
      </c>
      <c r="C14" s="5" t="s">
        <v>15</v>
      </c>
      <c r="D14" s="5" t="s">
        <v>16</v>
      </c>
      <c r="E14" s="5">
        <v>6185</v>
      </c>
      <c r="F14" s="5">
        <v>5144</v>
      </c>
      <c r="G14" s="5">
        <v>5126</v>
      </c>
      <c r="H14" s="5">
        <v>18</v>
      </c>
      <c r="I14" s="5">
        <v>0</v>
      </c>
      <c r="J14" s="5">
        <v>0</v>
      </c>
      <c r="K14" s="5">
        <v>14</v>
      </c>
      <c r="L14" s="5">
        <v>0</v>
      </c>
      <c r="M14" s="5">
        <v>0</v>
      </c>
    </row>
    <row r="15" spans="1:20" ht="12.6" customHeight="1" x14ac:dyDescent="0.25">
      <c r="A15" s="5" t="str">
        <f>"060213"</f>
        <v>060213</v>
      </c>
      <c r="B15" s="5" t="s">
        <v>28</v>
      </c>
      <c r="C15" s="5" t="s">
        <v>15</v>
      </c>
      <c r="D15" s="5" t="s">
        <v>16</v>
      </c>
      <c r="E15" s="5">
        <v>3772</v>
      </c>
      <c r="F15" s="5">
        <v>3096</v>
      </c>
      <c r="G15" s="5">
        <v>3069</v>
      </c>
      <c r="H15" s="5">
        <v>27</v>
      </c>
      <c r="I15" s="5">
        <v>0</v>
      </c>
      <c r="J15" s="5">
        <v>0</v>
      </c>
      <c r="K15" s="5">
        <v>13</v>
      </c>
      <c r="L15" s="5">
        <v>0</v>
      </c>
      <c r="M15" s="5">
        <v>0</v>
      </c>
    </row>
    <row r="16" spans="1:20" ht="12.6" customHeight="1" x14ac:dyDescent="0.25">
      <c r="A16" s="5" t="str">
        <f>"060214"</f>
        <v>060214</v>
      </c>
      <c r="B16" s="5" t="s">
        <v>29</v>
      </c>
      <c r="C16" s="5" t="s">
        <v>15</v>
      </c>
      <c r="D16" s="5" t="s">
        <v>16</v>
      </c>
      <c r="E16" s="5">
        <v>5469</v>
      </c>
      <c r="F16" s="5">
        <v>4713</v>
      </c>
      <c r="G16" s="5">
        <v>4652</v>
      </c>
      <c r="H16" s="5">
        <v>61</v>
      </c>
      <c r="I16" s="5">
        <v>0</v>
      </c>
      <c r="J16" s="5">
        <v>0</v>
      </c>
      <c r="K16" s="5">
        <v>12</v>
      </c>
      <c r="L16" s="5">
        <v>0</v>
      </c>
      <c r="M16" s="5">
        <v>0</v>
      </c>
    </row>
    <row r="17" spans="1:13" ht="12.6" customHeight="1" x14ac:dyDescent="0.25">
      <c r="A17" s="4" t="s">
        <v>30</v>
      </c>
      <c r="B17" s="4"/>
      <c r="C17" s="4"/>
      <c r="D17" s="4"/>
      <c r="E17" s="4">
        <v>56106</v>
      </c>
      <c r="F17" s="4">
        <v>47790</v>
      </c>
      <c r="G17" s="4">
        <v>47476</v>
      </c>
      <c r="H17" s="4">
        <v>314</v>
      </c>
      <c r="I17" s="4">
        <v>2</v>
      </c>
      <c r="J17" s="4">
        <v>0</v>
      </c>
      <c r="K17" s="4">
        <v>129</v>
      </c>
      <c r="L17" s="4">
        <v>0</v>
      </c>
      <c r="M17" s="4">
        <v>0</v>
      </c>
    </row>
    <row r="18" spans="1:13" ht="12.6" customHeight="1" x14ac:dyDescent="0.25">
      <c r="A18" s="5" t="str">
        <f>"060401"</f>
        <v>060401</v>
      </c>
      <c r="B18" s="5" t="s">
        <v>31</v>
      </c>
      <c r="C18" s="5" t="s">
        <v>32</v>
      </c>
      <c r="D18" s="5" t="s">
        <v>16</v>
      </c>
      <c r="E18" s="5">
        <v>14954</v>
      </c>
      <c r="F18" s="5">
        <v>12821</v>
      </c>
      <c r="G18" s="5">
        <v>12763</v>
      </c>
      <c r="H18" s="5">
        <v>58</v>
      </c>
      <c r="I18" s="5">
        <v>1</v>
      </c>
      <c r="J18" s="5">
        <v>0</v>
      </c>
      <c r="K18" s="5">
        <v>39</v>
      </c>
      <c r="L18" s="5">
        <v>0</v>
      </c>
      <c r="M18" s="5">
        <v>0</v>
      </c>
    </row>
    <row r="19" spans="1:13" ht="12.6" customHeight="1" x14ac:dyDescent="0.25">
      <c r="A19" s="5" t="str">
        <f>"060402"</f>
        <v>060402</v>
      </c>
      <c r="B19" s="5" t="s">
        <v>33</v>
      </c>
      <c r="C19" s="5" t="s">
        <v>32</v>
      </c>
      <c r="D19" s="5" t="s">
        <v>16</v>
      </c>
      <c r="E19" s="5">
        <v>4754</v>
      </c>
      <c r="F19" s="5">
        <v>4054</v>
      </c>
      <c r="G19" s="5">
        <v>4035</v>
      </c>
      <c r="H19" s="5">
        <v>19</v>
      </c>
      <c r="I19" s="5">
        <v>0</v>
      </c>
      <c r="J19" s="5">
        <v>0</v>
      </c>
      <c r="K19" s="5">
        <v>11</v>
      </c>
      <c r="L19" s="5">
        <v>0</v>
      </c>
      <c r="M19" s="5">
        <v>0</v>
      </c>
    </row>
    <row r="20" spans="1:13" ht="12.6" customHeight="1" x14ac:dyDescent="0.25">
      <c r="A20" s="5" t="str">
        <f>"060403"</f>
        <v>060403</v>
      </c>
      <c r="B20" s="5" t="s">
        <v>34</v>
      </c>
      <c r="C20" s="5" t="s">
        <v>32</v>
      </c>
      <c r="D20" s="5" t="s">
        <v>16</v>
      </c>
      <c r="E20" s="5">
        <v>4619</v>
      </c>
      <c r="F20" s="5">
        <v>3931</v>
      </c>
      <c r="G20" s="5">
        <v>3857</v>
      </c>
      <c r="H20" s="5">
        <v>74</v>
      </c>
      <c r="I20" s="5">
        <v>0</v>
      </c>
      <c r="J20" s="5">
        <v>0</v>
      </c>
      <c r="K20" s="5">
        <v>9</v>
      </c>
      <c r="L20" s="5">
        <v>0</v>
      </c>
      <c r="M20" s="5">
        <v>0</v>
      </c>
    </row>
    <row r="21" spans="1:13" ht="12.6" customHeight="1" x14ac:dyDescent="0.25">
      <c r="A21" s="5" t="str">
        <f>"060404"</f>
        <v>060404</v>
      </c>
      <c r="B21" s="5" t="s">
        <v>35</v>
      </c>
      <c r="C21" s="5" t="s">
        <v>32</v>
      </c>
      <c r="D21" s="5" t="s">
        <v>16</v>
      </c>
      <c r="E21" s="5">
        <v>9330</v>
      </c>
      <c r="F21" s="5">
        <v>7821</v>
      </c>
      <c r="G21" s="5">
        <v>7785</v>
      </c>
      <c r="H21" s="5">
        <v>36</v>
      </c>
      <c r="I21" s="5">
        <v>1</v>
      </c>
      <c r="J21" s="5">
        <v>0</v>
      </c>
      <c r="K21" s="5">
        <v>18</v>
      </c>
      <c r="L21" s="5">
        <v>0</v>
      </c>
      <c r="M21" s="5">
        <v>0</v>
      </c>
    </row>
    <row r="22" spans="1:13" ht="12.6" customHeight="1" x14ac:dyDescent="0.25">
      <c r="A22" s="5" t="str">
        <f>"060405"</f>
        <v>060405</v>
      </c>
      <c r="B22" s="5" t="s">
        <v>36</v>
      </c>
      <c r="C22" s="5" t="s">
        <v>32</v>
      </c>
      <c r="D22" s="5" t="s">
        <v>16</v>
      </c>
      <c r="E22" s="5">
        <v>6235</v>
      </c>
      <c r="F22" s="5">
        <v>5377</v>
      </c>
      <c r="G22" s="5">
        <v>5346</v>
      </c>
      <c r="H22" s="5">
        <v>31</v>
      </c>
      <c r="I22" s="5">
        <v>0</v>
      </c>
      <c r="J22" s="5">
        <v>0</v>
      </c>
      <c r="K22" s="5">
        <v>10</v>
      </c>
      <c r="L22" s="5">
        <v>0</v>
      </c>
      <c r="M22" s="5">
        <v>0</v>
      </c>
    </row>
    <row r="23" spans="1:13" ht="12.6" customHeight="1" x14ac:dyDescent="0.25">
      <c r="A23" s="5" t="str">
        <f>"060406"</f>
        <v>060406</v>
      </c>
      <c r="B23" s="5" t="s">
        <v>37</v>
      </c>
      <c r="C23" s="5" t="s">
        <v>32</v>
      </c>
      <c r="D23" s="5" t="s">
        <v>16</v>
      </c>
      <c r="E23" s="5">
        <v>3710</v>
      </c>
      <c r="F23" s="5">
        <v>3173</v>
      </c>
      <c r="G23" s="5">
        <v>3158</v>
      </c>
      <c r="H23" s="5">
        <v>15</v>
      </c>
      <c r="I23" s="5">
        <v>0</v>
      </c>
      <c r="J23" s="5">
        <v>0</v>
      </c>
      <c r="K23" s="5">
        <v>7</v>
      </c>
      <c r="L23" s="5">
        <v>0</v>
      </c>
      <c r="M23" s="5">
        <v>0</v>
      </c>
    </row>
    <row r="24" spans="1:13" ht="12.6" customHeight="1" x14ac:dyDescent="0.25">
      <c r="A24" s="5" t="str">
        <f>"060407"</f>
        <v>060407</v>
      </c>
      <c r="B24" s="5" t="s">
        <v>38</v>
      </c>
      <c r="C24" s="5" t="s">
        <v>32</v>
      </c>
      <c r="D24" s="5" t="s">
        <v>16</v>
      </c>
      <c r="E24" s="5">
        <v>4038</v>
      </c>
      <c r="F24" s="5">
        <v>3453</v>
      </c>
      <c r="G24" s="5">
        <v>3416</v>
      </c>
      <c r="H24" s="5">
        <v>37</v>
      </c>
      <c r="I24" s="5">
        <v>0</v>
      </c>
      <c r="J24" s="5">
        <v>0</v>
      </c>
      <c r="K24" s="5">
        <v>6</v>
      </c>
      <c r="L24" s="5">
        <v>0</v>
      </c>
      <c r="M24" s="5">
        <v>0</v>
      </c>
    </row>
    <row r="25" spans="1:13" ht="12.6" customHeight="1" x14ac:dyDescent="0.25">
      <c r="A25" s="5" t="str">
        <f>"060408"</f>
        <v>060408</v>
      </c>
      <c r="B25" s="5" t="s">
        <v>39</v>
      </c>
      <c r="C25" s="5" t="s">
        <v>32</v>
      </c>
      <c r="D25" s="5" t="s">
        <v>16</v>
      </c>
      <c r="E25" s="5">
        <v>8466</v>
      </c>
      <c r="F25" s="5">
        <v>7160</v>
      </c>
      <c r="G25" s="5">
        <v>7116</v>
      </c>
      <c r="H25" s="5">
        <v>44</v>
      </c>
      <c r="I25" s="5">
        <v>0</v>
      </c>
      <c r="J25" s="5">
        <v>0</v>
      </c>
      <c r="K25" s="5">
        <v>29</v>
      </c>
      <c r="L25" s="5">
        <v>0</v>
      </c>
      <c r="M25" s="5">
        <v>0</v>
      </c>
    </row>
    <row r="26" spans="1:13" ht="12.6" customHeight="1" x14ac:dyDescent="0.25">
      <c r="A26" s="4" t="s">
        <v>40</v>
      </c>
      <c r="B26" s="4"/>
      <c r="C26" s="4"/>
      <c r="D26" s="4"/>
      <c r="E26" s="4">
        <v>76591</v>
      </c>
      <c r="F26" s="4">
        <v>64450</v>
      </c>
      <c r="G26" s="4">
        <v>63805</v>
      </c>
      <c r="H26" s="4">
        <v>645</v>
      </c>
      <c r="I26" s="4">
        <v>5</v>
      </c>
      <c r="J26" s="4">
        <v>0</v>
      </c>
      <c r="K26" s="4">
        <v>212</v>
      </c>
      <c r="L26" s="4">
        <v>0</v>
      </c>
      <c r="M26" s="4">
        <v>0</v>
      </c>
    </row>
    <row r="27" spans="1:13" ht="12.6" customHeight="1" x14ac:dyDescent="0.25">
      <c r="A27" s="5" t="str">
        <f>"061801"</f>
        <v>061801</v>
      </c>
      <c r="B27" s="5" t="s">
        <v>41</v>
      </c>
      <c r="C27" s="5" t="s">
        <v>42</v>
      </c>
      <c r="D27" s="5" t="s">
        <v>16</v>
      </c>
      <c r="E27" s="5">
        <v>17009</v>
      </c>
      <c r="F27" s="5">
        <v>14540</v>
      </c>
      <c r="G27" s="5">
        <v>14407</v>
      </c>
      <c r="H27" s="5">
        <v>133</v>
      </c>
      <c r="I27" s="5">
        <v>0</v>
      </c>
      <c r="J27" s="5">
        <v>0</v>
      </c>
      <c r="K27" s="5">
        <v>42</v>
      </c>
      <c r="L27" s="5">
        <v>0</v>
      </c>
      <c r="M27" s="5">
        <v>0</v>
      </c>
    </row>
    <row r="28" spans="1:13" ht="12.6" customHeight="1" x14ac:dyDescent="0.25">
      <c r="A28" s="5" t="str">
        <f>"061802"</f>
        <v>061802</v>
      </c>
      <c r="B28" s="5" t="s">
        <v>43</v>
      </c>
      <c r="C28" s="5" t="s">
        <v>42</v>
      </c>
      <c r="D28" s="5" t="s">
        <v>16</v>
      </c>
      <c r="E28" s="5">
        <v>3105</v>
      </c>
      <c r="F28" s="5">
        <v>2546</v>
      </c>
      <c r="G28" s="5">
        <v>2524</v>
      </c>
      <c r="H28" s="5">
        <v>22</v>
      </c>
      <c r="I28" s="5">
        <v>0</v>
      </c>
      <c r="J28" s="5">
        <v>0</v>
      </c>
      <c r="K28" s="5">
        <v>11</v>
      </c>
      <c r="L28" s="5">
        <v>0</v>
      </c>
      <c r="M28" s="5">
        <v>0</v>
      </c>
    </row>
    <row r="29" spans="1:13" ht="12.6" customHeight="1" x14ac:dyDescent="0.25">
      <c r="A29" s="5" t="str">
        <f>"061803"</f>
        <v>061803</v>
      </c>
      <c r="B29" s="5" t="s">
        <v>44</v>
      </c>
      <c r="C29" s="5" t="s">
        <v>42</v>
      </c>
      <c r="D29" s="5" t="s">
        <v>16</v>
      </c>
      <c r="E29" s="5">
        <v>3214</v>
      </c>
      <c r="F29" s="5">
        <v>2694</v>
      </c>
      <c r="G29" s="5">
        <v>2666</v>
      </c>
      <c r="H29" s="5">
        <v>28</v>
      </c>
      <c r="I29" s="5">
        <v>0</v>
      </c>
      <c r="J29" s="5">
        <v>0</v>
      </c>
      <c r="K29" s="5">
        <v>9</v>
      </c>
      <c r="L29" s="5">
        <v>0</v>
      </c>
      <c r="M29" s="5">
        <v>0</v>
      </c>
    </row>
    <row r="30" spans="1:13" ht="12.6" customHeight="1" x14ac:dyDescent="0.25">
      <c r="A30" s="5" t="str">
        <f>"061804"</f>
        <v>061804</v>
      </c>
      <c r="B30" s="5" t="s">
        <v>45</v>
      </c>
      <c r="C30" s="5" t="s">
        <v>42</v>
      </c>
      <c r="D30" s="5" t="s">
        <v>16</v>
      </c>
      <c r="E30" s="5">
        <v>3019</v>
      </c>
      <c r="F30" s="5">
        <v>2561</v>
      </c>
      <c r="G30" s="5">
        <v>2534</v>
      </c>
      <c r="H30" s="5">
        <v>27</v>
      </c>
      <c r="I30" s="5">
        <v>0</v>
      </c>
      <c r="J30" s="5">
        <v>0</v>
      </c>
      <c r="K30" s="5">
        <v>3</v>
      </c>
      <c r="L30" s="5">
        <v>0</v>
      </c>
      <c r="M30" s="5">
        <v>0</v>
      </c>
    </row>
    <row r="31" spans="1:13" ht="12.6" customHeight="1" x14ac:dyDescent="0.25">
      <c r="A31" s="5" t="str">
        <f>"061805"</f>
        <v>061805</v>
      </c>
      <c r="B31" s="5" t="s">
        <v>46</v>
      </c>
      <c r="C31" s="5" t="s">
        <v>42</v>
      </c>
      <c r="D31" s="5" t="s">
        <v>16</v>
      </c>
      <c r="E31" s="5">
        <v>5539</v>
      </c>
      <c r="F31" s="5">
        <v>4667</v>
      </c>
      <c r="G31" s="5">
        <v>4633</v>
      </c>
      <c r="H31" s="5">
        <v>34</v>
      </c>
      <c r="I31" s="5">
        <v>0</v>
      </c>
      <c r="J31" s="5">
        <v>0</v>
      </c>
      <c r="K31" s="5">
        <v>19</v>
      </c>
      <c r="L31" s="5">
        <v>0</v>
      </c>
      <c r="M31" s="5">
        <v>0</v>
      </c>
    </row>
    <row r="32" spans="1:13" ht="12.6" customHeight="1" x14ac:dyDescent="0.25">
      <c r="A32" s="5" t="str">
        <f>"061806"</f>
        <v>061806</v>
      </c>
      <c r="B32" s="5" t="s">
        <v>47</v>
      </c>
      <c r="C32" s="5" t="s">
        <v>42</v>
      </c>
      <c r="D32" s="5" t="s">
        <v>16</v>
      </c>
      <c r="E32" s="5">
        <v>5448</v>
      </c>
      <c r="F32" s="5">
        <v>4615</v>
      </c>
      <c r="G32" s="5">
        <v>4574</v>
      </c>
      <c r="H32" s="5">
        <v>41</v>
      </c>
      <c r="I32" s="5">
        <v>4</v>
      </c>
      <c r="J32" s="5">
        <v>0</v>
      </c>
      <c r="K32" s="5">
        <v>13</v>
      </c>
      <c r="L32" s="5">
        <v>0</v>
      </c>
      <c r="M32" s="5">
        <v>0</v>
      </c>
    </row>
    <row r="33" spans="1:13" ht="12.6" customHeight="1" x14ac:dyDescent="0.25">
      <c r="A33" s="5" t="str">
        <f>"061807"</f>
        <v>061807</v>
      </c>
      <c r="B33" s="5" t="s">
        <v>48</v>
      </c>
      <c r="C33" s="5" t="s">
        <v>42</v>
      </c>
      <c r="D33" s="5" t="s">
        <v>16</v>
      </c>
      <c r="E33" s="5">
        <v>4736</v>
      </c>
      <c r="F33" s="5">
        <v>3987</v>
      </c>
      <c r="G33" s="5">
        <v>3949</v>
      </c>
      <c r="H33" s="5">
        <v>38</v>
      </c>
      <c r="I33" s="5">
        <v>0</v>
      </c>
      <c r="J33" s="5">
        <v>0</v>
      </c>
      <c r="K33" s="5">
        <v>21</v>
      </c>
      <c r="L33" s="5">
        <v>0</v>
      </c>
      <c r="M33" s="5">
        <v>0</v>
      </c>
    </row>
    <row r="34" spans="1:13" ht="12.6" customHeight="1" x14ac:dyDescent="0.25">
      <c r="A34" s="5" t="str">
        <f>"061808"</f>
        <v>061808</v>
      </c>
      <c r="B34" s="5" t="s">
        <v>49</v>
      </c>
      <c r="C34" s="5" t="s">
        <v>42</v>
      </c>
      <c r="D34" s="5" t="s">
        <v>16</v>
      </c>
      <c r="E34" s="5">
        <v>6992</v>
      </c>
      <c r="F34" s="5">
        <v>5858</v>
      </c>
      <c r="G34" s="5">
        <v>5816</v>
      </c>
      <c r="H34" s="5">
        <v>42</v>
      </c>
      <c r="I34" s="5">
        <v>0</v>
      </c>
      <c r="J34" s="5">
        <v>0</v>
      </c>
      <c r="K34" s="5">
        <v>33</v>
      </c>
      <c r="L34" s="5">
        <v>0</v>
      </c>
      <c r="M34" s="5">
        <v>0</v>
      </c>
    </row>
    <row r="35" spans="1:13" ht="12.6" customHeight="1" x14ac:dyDescent="0.25">
      <c r="A35" s="5" t="str">
        <f>"061809"</f>
        <v>061809</v>
      </c>
      <c r="B35" s="5" t="s">
        <v>50</v>
      </c>
      <c r="C35" s="5" t="s">
        <v>42</v>
      </c>
      <c r="D35" s="5" t="s">
        <v>16</v>
      </c>
      <c r="E35" s="5">
        <v>3806</v>
      </c>
      <c r="F35" s="5">
        <v>3139</v>
      </c>
      <c r="G35" s="5">
        <v>3093</v>
      </c>
      <c r="H35" s="5">
        <v>46</v>
      </c>
      <c r="I35" s="5">
        <v>0</v>
      </c>
      <c r="J35" s="5">
        <v>0</v>
      </c>
      <c r="K35" s="5">
        <v>13</v>
      </c>
      <c r="L35" s="5">
        <v>0</v>
      </c>
      <c r="M35" s="5">
        <v>0</v>
      </c>
    </row>
    <row r="36" spans="1:13" ht="12.6" customHeight="1" x14ac:dyDescent="0.25">
      <c r="A36" s="5" t="str">
        <f>"061810"</f>
        <v>061810</v>
      </c>
      <c r="B36" s="5" t="s">
        <v>51</v>
      </c>
      <c r="C36" s="5" t="s">
        <v>42</v>
      </c>
      <c r="D36" s="5" t="s">
        <v>16</v>
      </c>
      <c r="E36" s="5">
        <v>3490</v>
      </c>
      <c r="F36" s="5">
        <v>2969</v>
      </c>
      <c r="G36" s="5">
        <v>2950</v>
      </c>
      <c r="H36" s="5">
        <v>19</v>
      </c>
      <c r="I36" s="5">
        <v>0</v>
      </c>
      <c r="J36" s="5">
        <v>0</v>
      </c>
      <c r="K36" s="5">
        <v>14</v>
      </c>
      <c r="L36" s="5">
        <v>0</v>
      </c>
      <c r="M36" s="5">
        <v>0</v>
      </c>
    </row>
    <row r="37" spans="1:13" ht="12.6" customHeight="1" x14ac:dyDescent="0.25">
      <c r="A37" s="5" t="str">
        <f>"061811"</f>
        <v>061811</v>
      </c>
      <c r="B37" s="5" t="s">
        <v>52</v>
      </c>
      <c r="C37" s="5" t="s">
        <v>42</v>
      </c>
      <c r="D37" s="5" t="s">
        <v>16</v>
      </c>
      <c r="E37" s="5">
        <v>11041</v>
      </c>
      <c r="F37" s="5">
        <v>9027</v>
      </c>
      <c r="G37" s="5">
        <v>8974</v>
      </c>
      <c r="H37" s="5">
        <v>53</v>
      </c>
      <c r="I37" s="5">
        <v>1</v>
      </c>
      <c r="J37" s="5">
        <v>0</v>
      </c>
      <c r="K37" s="5">
        <v>18</v>
      </c>
      <c r="L37" s="5">
        <v>0</v>
      </c>
      <c r="M37" s="5">
        <v>0</v>
      </c>
    </row>
    <row r="38" spans="1:13" ht="12.6" customHeight="1" x14ac:dyDescent="0.25">
      <c r="A38" s="5" t="str">
        <f>"061812"</f>
        <v>061812</v>
      </c>
      <c r="B38" s="5" t="s">
        <v>53</v>
      </c>
      <c r="C38" s="5" t="s">
        <v>42</v>
      </c>
      <c r="D38" s="5" t="s">
        <v>16</v>
      </c>
      <c r="E38" s="5">
        <v>5064</v>
      </c>
      <c r="F38" s="5">
        <v>4309</v>
      </c>
      <c r="G38" s="5">
        <v>4228</v>
      </c>
      <c r="H38" s="5">
        <v>81</v>
      </c>
      <c r="I38" s="5">
        <v>0</v>
      </c>
      <c r="J38" s="5">
        <v>0</v>
      </c>
      <c r="K38" s="5">
        <v>8</v>
      </c>
      <c r="L38" s="5">
        <v>0</v>
      </c>
      <c r="M38" s="5">
        <v>0</v>
      </c>
    </row>
    <row r="39" spans="1:13" ht="12.6" customHeight="1" x14ac:dyDescent="0.25">
      <c r="A39" s="5" t="str">
        <f>"061813"</f>
        <v>061813</v>
      </c>
      <c r="B39" s="5" t="s">
        <v>54</v>
      </c>
      <c r="C39" s="5" t="s">
        <v>42</v>
      </c>
      <c r="D39" s="5" t="s">
        <v>16</v>
      </c>
      <c r="E39" s="5">
        <v>4128</v>
      </c>
      <c r="F39" s="5">
        <v>3538</v>
      </c>
      <c r="G39" s="5">
        <v>3457</v>
      </c>
      <c r="H39" s="5">
        <v>81</v>
      </c>
      <c r="I39" s="5">
        <v>0</v>
      </c>
      <c r="J39" s="5">
        <v>0</v>
      </c>
      <c r="K39" s="5">
        <v>8</v>
      </c>
      <c r="L39" s="5">
        <v>0</v>
      </c>
      <c r="M39" s="5">
        <v>0</v>
      </c>
    </row>
    <row r="40" spans="1:13" ht="12.6" customHeight="1" x14ac:dyDescent="0.25">
      <c r="A40" s="4" t="s">
        <v>55</v>
      </c>
      <c r="B40" s="4"/>
      <c r="C40" s="4"/>
      <c r="D40" s="4"/>
      <c r="E40" s="4">
        <v>101108</v>
      </c>
      <c r="F40" s="4">
        <v>84447</v>
      </c>
      <c r="G40" s="4">
        <v>83296</v>
      </c>
      <c r="H40" s="4">
        <v>1151</v>
      </c>
      <c r="I40" s="4">
        <v>3</v>
      </c>
      <c r="J40" s="4">
        <v>2</v>
      </c>
      <c r="K40" s="4">
        <v>291</v>
      </c>
      <c r="L40" s="4">
        <v>0</v>
      </c>
      <c r="M40" s="4">
        <v>0</v>
      </c>
    </row>
    <row r="41" spans="1:13" ht="12.6" customHeight="1" x14ac:dyDescent="0.25">
      <c r="A41" s="5" t="str">
        <f>"062001"</f>
        <v>062001</v>
      </c>
      <c r="B41" s="5" t="s">
        <v>56</v>
      </c>
      <c r="C41" s="5" t="s">
        <v>57</v>
      </c>
      <c r="D41" s="5" t="s">
        <v>16</v>
      </c>
      <c r="E41" s="5">
        <v>4453</v>
      </c>
      <c r="F41" s="5">
        <v>3745</v>
      </c>
      <c r="G41" s="5">
        <v>3626</v>
      </c>
      <c r="H41" s="5">
        <v>119</v>
      </c>
      <c r="I41" s="5">
        <v>0</v>
      </c>
      <c r="J41" s="5">
        <v>0</v>
      </c>
      <c r="K41" s="5">
        <v>7</v>
      </c>
      <c r="L41" s="5">
        <v>0</v>
      </c>
      <c r="M41" s="5">
        <v>0</v>
      </c>
    </row>
    <row r="42" spans="1:13" ht="12.6" customHeight="1" x14ac:dyDescent="0.25">
      <c r="A42" s="5" t="str">
        <f>"062002"</f>
        <v>062002</v>
      </c>
      <c r="B42" s="5" t="s">
        <v>58</v>
      </c>
      <c r="C42" s="5" t="s">
        <v>57</v>
      </c>
      <c r="D42" s="5" t="s">
        <v>16</v>
      </c>
      <c r="E42" s="5">
        <v>3614</v>
      </c>
      <c r="F42" s="5">
        <v>3094</v>
      </c>
      <c r="G42" s="5">
        <v>3026</v>
      </c>
      <c r="H42" s="5">
        <v>68</v>
      </c>
      <c r="I42" s="5">
        <v>0</v>
      </c>
      <c r="J42" s="5">
        <v>1</v>
      </c>
      <c r="K42" s="5">
        <v>9</v>
      </c>
      <c r="L42" s="5">
        <v>0</v>
      </c>
      <c r="M42" s="5">
        <v>0</v>
      </c>
    </row>
    <row r="43" spans="1:13" ht="12.6" customHeight="1" x14ac:dyDescent="0.25">
      <c r="A43" s="5" t="str">
        <f>"062003"</f>
        <v>062003</v>
      </c>
      <c r="B43" s="5" t="s">
        <v>59</v>
      </c>
      <c r="C43" s="5" t="s">
        <v>57</v>
      </c>
      <c r="D43" s="5" t="s">
        <v>16</v>
      </c>
      <c r="E43" s="5">
        <v>4647</v>
      </c>
      <c r="F43" s="5">
        <v>3921</v>
      </c>
      <c r="G43" s="5">
        <v>3820</v>
      </c>
      <c r="H43" s="5">
        <v>101</v>
      </c>
      <c r="I43" s="5">
        <v>0</v>
      </c>
      <c r="J43" s="5">
        <v>0</v>
      </c>
      <c r="K43" s="5">
        <v>4</v>
      </c>
      <c r="L43" s="5">
        <v>0</v>
      </c>
      <c r="M43" s="5">
        <v>0</v>
      </c>
    </row>
    <row r="44" spans="1:13" ht="12.6" customHeight="1" x14ac:dyDescent="0.25">
      <c r="A44" s="5" t="str">
        <f>"062004"</f>
        <v>062004</v>
      </c>
      <c r="B44" s="5" t="s">
        <v>60</v>
      </c>
      <c r="C44" s="5" t="s">
        <v>57</v>
      </c>
      <c r="D44" s="5" t="s">
        <v>16</v>
      </c>
      <c r="E44" s="5">
        <v>6784</v>
      </c>
      <c r="F44" s="5">
        <v>5648</v>
      </c>
      <c r="G44" s="5">
        <v>5573</v>
      </c>
      <c r="H44" s="5">
        <v>75</v>
      </c>
      <c r="I44" s="5">
        <v>0</v>
      </c>
      <c r="J44" s="5">
        <v>0</v>
      </c>
      <c r="K44" s="5">
        <v>39</v>
      </c>
      <c r="L44" s="5">
        <v>0</v>
      </c>
      <c r="M44" s="5">
        <v>0</v>
      </c>
    </row>
    <row r="45" spans="1:13" ht="12.6" customHeight="1" x14ac:dyDescent="0.25">
      <c r="A45" s="5" t="str">
        <f>"062005"</f>
        <v>062005</v>
      </c>
      <c r="B45" s="5" t="s">
        <v>61</v>
      </c>
      <c r="C45" s="5" t="s">
        <v>57</v>
      </c>
      <c r="D45" s="5" t="s">
        <v>16</v>
      </c>
      <c r="E45" s="5">
        <v>6000</v>
      </c>
      <c r="F45" s="5">
        <v>4968</v>
      </c>
      <c r="G45" s="5">
        <v>4899</v>
      </c>
      <c r="H45" s="5">
        <v>69</v>
      </c>
      <c r="I45" s="5">
        <v>1</v>
      </c>
      <c r="J45" s="5">
        <v>0</v>
      </c>
      <c r="K45" s="5">
        <v>11</v>
      </c>
      <c r="L45" s="5">
        <v>0</v>
      </c>
      <c r="M45" s="5">
        <v>0</v>
      </c>
    </row>
    <row r="46" spans="1:13" ht="12.6" customHeight="1" x14ac:dyDescent="0.25">
      <c r="A46" s="5" t="str">
        <f>"062006"</f>
        <v>062006</v>
      </c>
      <c r="B46" s="5" t="s">
        <v>62</v>
      </c>
      <c r="C46" s="5" t="s">
        <v>57</v>
      </c>
      <c r="D46" s="5" t="s">
        <v>16</v>
      </c>
      <c r="E46" s="5">
        <v>5098</v>
      </c>
      <c r="F46" s="5">
        <v>4305</v>
      </c>
      <c r="G46" s="5">
        <v>4276</v>
      </c>
      <c r="H46" s="5">
        <v>29</v>
      </c>
      <c r="I46" s="5">
        <v>0</v>
      </c>
      <c r="J46" s="5">
        <v>0</v>
      </c>
      <c r="K46" s="5">
        <v>9</v>
      </c>
      <c r="L46" s="5">
        <v>0</v>
      </c>
      <c r="M46" s="5">
        <v>0</v>
      </c>
    </row>
    <row r="47" spans="1:13" ht="12.6" customHeight="1" x14ac:dyDescent="0.25">
      <c r="A47" s="5" t="str">
        <f>"062007"</f>
        <v>062007</v>
      </c>
      <c r="B47" s="5" t="s">
        <v>63</v>
      </c>
      <c r="C47" s="5" t="s">
        <v>57</v>
      </c>
      <c r="D47" s="5" t="s">
        <v>16</v>
      </c>
      <c r="E47" s="5">
        <v>5189</v>
      </c>
      <c r="F47" s="5">
        <v>4382</v>
      </c>
      <c r="G47" s="5">
        <v>4250</v>
      </c>
      <c r="H47" s="5">
        <v>132</v>
      </c>
      <c r="I47" s="5">
        <v>0</v>
      </c>
      <c r="J47" s="5">
        <v>0</v>
      </c>
      <c r="K47" s="5">
        <v>31</v>
      </c>
      <c r="L47" s="5">
        <v>0</v>
      </c>
      <c r="M47" s="5">
        <v>0</v>
      </c>
    </row>
    <row r="48" spans="1:13" ht="12.6" customHeight="1" x14ac:dyDescent="0.25">
      <c r="A48" s="5" t="str">
        <f>"062008"</f>
        <v>062008</v>
      </c>
      <c r="B48" s="5" t="s">
        <v>64</v>
      </c>
      <c r="C48" s="5" t="s">
        <v>57</v>
      </c>
      <c r="D48" s="5" t="s">
        <v>16</v>
      </c>
      <c r="E48" s="5">
        <v>4889</v>
      </c>
      <c r="F48" s="5">
        <v>4218</v>
      </c>
      <c r="G48" s="5">
        <v>4185</v>
      </c>
      <c r="H48" s="5">
        <v>33</v>
      </c>
      <c r="I48" s="5">
        <v>0</v>
      </c>
      <c r="J48" s="5">
        <v>0</v>
      </c>
      <c r="K48" s="5">
        <v>12</v>
      </c>
      <c r="L48" s="5">
        <v>0</v>
      </c>
      <c r="M48" s="5">
        <v>0</v>
      </c>
    </row>
    <row r="49" spans="1:13" ht="12.6" customHeight="1" x14ac:dyDescent="0.25">
      <c r="A49" s="5" t="str">
        <f>"062009"</f>
        <v>062009</v>
      </c>
      <c r="B49" s="5" t="s">
        <v>65</v>
      </c>
      <c r="C49" s="5" t="s">
        <v>57</v>
      </c>
      <c r="D49" s="5" t="s">
        <v>16</v>
      </c>
      <c r="E49" s="5">
        <v>6633</v>
      </c>
      <c r="F49" s="5">
        <v>5418</v>
      </c>
      <c r="G49" s="5">
        <v>5393</v>
      </c>
      <c r="H49" s="5">
        <v>25</v>
      </c>
      <c r="I49" s="5">
        <v>0</v>
      </c>
      <c r="J49" s="5">
        <v>0</v>
      </c>
      <c r="K49" s="5">
        <v>16</v>
      </c>
      <c r="L49" s="5">
        <v>0</v>
      </c>
      <c r="M49" s="5">
        <v>0</v>
      </c>
    </row>
    <row r="50" spans="1:13" ht="12.6" customHeight="1" x14ac:dyDescent="0.25">
      <c r="A50" s="5" t="str">
        <f>"062010"</f>
        <v>062010</v>
      </c>
      <c r="B50" s="5" t="s">
        <v>66</v>
      </c>
      <c r="C50" s="5" t="s">
        <v>57</v>
      </c>
      <c r="D50" s="5" t="s">
        <v>16</v>
      </c>
      <c r="E50" s="5">
        <v>4719</v>
      </c>
      <c r="F50" s="5">
        <v>3985</v>
      </c>
      <c r="G50" s="5">
        <v>3918</v>
      </c>
      <c r="H50" s="5">
        <v>67</v>
      </c>
      <c r="I50" s="5">
        <v>0</v>
      </c>
      <c r="J50" s="5">
        <v>0</v>
      </c>
      <c r="K50" s="5">
        <v>12</v>
      </c>
      <c r="L50" s="5">
        <v>0</v>
      </c>
      <c r="M50" s="5">
        <v>0</v>
      </c>
    </row>
    <row r="51" spans="1:13" ht="12.6" customHeight="1" x14ac:dyDescent="0.25">
      <c r="A51" s="5" t="str">
        <f>"062011"</f>
        <v>062011</v>
      </c>
      <c r="B51" s="5" t="s">
        <v>67</v>
      </c>
      <c r="C51" s="5" t="s">
        <v>57</v>
      </c>
      <c r="D51" s="5" t="s">
        <v>16</v>
      </c>
      <c r="E51" s="5">
        <v>4890</v>
      </c>
      <c r="F51" s="5">
        <v>4086</v>
      </c>
      <c r="G51" s="5">
        <v>3996</v>
      </c>
      <c r="H51" s="5">
        <v>90</v>
      </c>
      <c r="I51" s="5">
        <v>0</v>
      </c>
      <c r="J51" s="5">
        <v>0</v>
      </c>
      <c r="K51" s="5">
        <v>3</v>
      </c>
      <c r="L51" s="5">
        <v>0</v>
      </c>
      <c r="M51" s="5">
        <v>0</v>
      </c>
    </row>
    <row r="52" spans="1:13" ht="12.6" customHeight="1" x14ac:dyDescent="0.25">
      <c r="A52" s="5" t="str">
        <f>"062012"</f>
        <v>062012</v>
      </c>
      <c r="B52" s="5" t="s">
        <v>68</v>
      </c>
      <c r="C52" s="5" t="s">
        <v>57</v>
      </c>
      <c r="D52" s="5" t="s">
        <v>16</v>
      </c>
      <c r="E52" s="5">
        <v>3997</v>
      </c>
      <c r="F52" s="5">
        <v>3409</v>
      </c>
      <c r="G52" s="5">
        <v>3365</v>
      </c>
      <c r="H52" s="5">
        <v>44</v>
      </c>
      <c r="I52" s="5">
        <v>0</v>
      </c>
      <c r="J52" s="5">
        <v>1</v>
      </c>
      <c r="K52" s="5">
        <v>5</v>
      </c>
      <c r="L52" s="5">
        <v>0</v>
      </c>
      <c r="M52" s="5">
        <v>0</v>
      </c>
    </row>
    <row r="53" spans="1:13" ht="12.6" customHeight="1" x14ac:dyDescent="0.25">
      <c r="A53" s="5" t="str">
        <f>"062013"</f>
        <v>062013</v>
      </c>
      <c r="B53" s="5" t="s">
        <v>69</v>
      </c>
      <c r="C53" s="5" t="s">
        <v>57</v>
      </c>
      <c r="D53" s="5" t="s">
        <v>16</v>
      </c>
      <c r="E53" s="5">
        <v>10320</v>
      </c>
      <c r="F53" s="5">
        <v>8685</v>
      </c>
      <c r="G53" s="5">
        <v>8655</v>
      </c>
      <c r="H53" s="5">
        <v>30</v>
      </c>
      <c r="I53" s="5">
        <v>0</v>
      </c>
      <c r="J53" s="5">
        <v>0</v>
      </c>
      <c r="K53" s="5">
        <v>72</v>
      </c>
      <c r="L53" s="5">
        <v>0</v>
      </c>
      <c r="M53" s="5">
        <v>0</v>
      </c>
    </row>
    <row r="54" spans="1:13" ht="12.6" customHeight="1" x14ac:dyDescent="0.25">
      <c r="A54" s="5" t="str">
        <f>"062014"</f>
        <v>062014</v>
      </c>
      <c r="B54" s="5" t="s">
        <v>70</v>
      </c>
      <c r="C54" s="5" t="s">
        <v>57</v>
      </c>
      <c r="D54" s="5" t="s">
        <v>16</v>
      </c>
      <c r="E54" s="5">
        <v>23767</v>
      </c>
      <c r="F54" s="5">
        <v>19364</v>
      </c>
      <c r="G54" s="5">
        <v>19159</v>
      </c>
      <c r="H54" s="5">
        <v>205</v>
      </c>
      <c r="I54" s="5">
        <v>2</v>
      </c>
      <c r="J54" s="5">
        <v>0</v>
      </c>
      <c r="K54" s="5">
        <v>49</v>
      </c>
      <c r="L54" s="5">
        <v>0</v>
      </c>
      <c r="M54" s="5">
        <v>0</v>
      </c>
    </row>
    <row r="55" spans="1:13" ht="12.6" customHeight="1" x14ac:dyDescent="0.25">
      <c r="A55" s="5" t="str">
        <f>"062015"</f>
        <v>062015</v>
      </c>
      <c r="B55" s="5" t="s">
        <v>71</v>
      </c>
      <c r="C55" s="5" t="s">
        <v>57</v>
      </c>
      <c r="D55" s="5" t="s">
        <v>16</v>
      </c>
      <c r="E55" s="5">
        <v>6108</v>
      </c>
      <c r="F55" s="5">
        <v>5219</v>
      </c>
      <c r="G55" s="5">
        <v>5155</v>
      </c>
      <c r="H55" s="5">
        <v>64</v>
      </c>
      <c r="I55" s="5">
        <v>0</v>
      </c>
      <c r="J55" s="5">
        <v>0</v>
      </c>
      <c r="K55" s="5">
        <v>12</v>
      </c>
      <c r="L55" s="5">
        <v>0</v>
      </c>
      <c r="M55" s="5">
        <v>0</v>
      </c>
    </row>
    <row r="56" spans="1:13" ht="12.6" customHeight="1" x14ac:dyDescent="0.25">
      <c r="A56" s="5" t="s">
        <v>72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ht="12.6" customHeight="1" x14ac:dyDescent="0.25">
      <c r="A57" s="4" t="str">
        <f>"066401"</f>
        <v>066401</v>
      </c>
      <c r="B57" s="4" t="s">
        <v>73</v>
      </c>
      <c r="C57" s="4" t="s">
        <v>16</v>
      </c>
      <c r="D57" s="4" t="s">
        <v>16</v>
      </c>
      <c r="E57" s="4">
        <v>55092</v>
      </c>
      <c r="F57" s="4">
        <v>46672</v>
      </c>
      <c r="G57" s="4">
        <v>46307</v>
      </c>
      <c r="H57" s="4">
        <v>365</v>
      </c>
      <c r="I57" s="4">
        <v>1</v>
      </c>
      <c r="J57" s="4">
        <v>0</v>
      </c>
      <c r="K57" s="4">
        <v>133</v>
      </c>
      <c r="L57" s="4">
        <v>0</v>
      </c>
      <c r="M57" s="4">
        <v>0</v>
      </c>
    </row>
    <row r="58" spans="1:13" ht="12.6" customHeight="1" x14ac:dyDescent="0.25">
      <c r="A58" s="6" t="s">
        <v>74</v>
      </c>
      <c r="B58" s="6"/>
      <c r="C58" s="6"/>
      <c r="D58" s="6"/>
      <c r="E58" s="6">
        <v>384121</v>
      </c>
      <c r="F58" s="6">
        <v>322537</v>
      </c>
      <c r="G58" s="6">
        <v>319422</v>
      </c>
      <c r="H58" s="6">
        <v>3115</v>
      </c>
      <c r="I58" s="6">
        <v>11</v>
      </c>
      <c r="J58" s="6">
        <v>2</v>
      </c>
      <c r="K58" s="6">
        <v>1070</v>
      </c>
      <c r="L58" s="6">
        <v>0</v>
      </c>
      <c r="M58" s="6">
        <v>0</v>
      </c>
    </row>
  </sheetData>
  <pageMargins left="0.11811023622047245" right="0.11811023622047245" top="0.19685039370078741" bottom="0" header="0.31496062992125984" footer="0.31496062992125984"/>
  <pageSetup paperSize="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rejestr_wyborcow_2026_kw_2_2026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Sołdaczuk-Hereta</dc:creator>
  <cp:lastModifiedBy>Anna Soldaczuk-Hereta</cp:lastModifiedBy>
  <cp:lastPrinted>2026-07-10T05:37:06Z</cp:lastPrinted>
  <dcterms:created xsi:type="dcterms:W3CDTF">2026-07-10T05:37:52Z</dcterms:created>
  <dcterms:modified xsi:type="dcterms:W3CDTF">2026-07-10T05:37:52Z</dcterms:modified>
</cp:coreProperties>
</file>