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_soldaczuk\Desktop\REJESTR WYBORCÓW\meldunki\"/>
    </mc:Choice>
  </mc:AlternateContent>
  <xr:revisionPtr revIDLastSave="0" documentId="8_{734E44A0-A213-47B7-94B5-B2749A41AE66}" xr6:coauthVersionLast="47" xr6:coauthVersionMax="47" xr10:uidLastSave="{00000000-0000-0000-0000-000000000000}"/>
  <bookViews>
    <workbookView xWindow="-120" yWindow="-120" windowWidth="30960" windowHeight="16800" xr2:uid="{A9518B60-0FAD-4538-BBC0-74986EF210AF}"/>
  </bookViews>
  <sheets>
    <sheet name="rejestr_wyborcow_2026_kw_1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8" i="1"/>
</calcChain>
</file>

<file path=xl/sharedStrings.xml><?xml version="1.0" encoding="utf-8"?>
<sst xmlns="http://schemas.openxmlformats.org/spreadsheetml/2006/main" count="173" uniqueCount="76">
  <si>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</si>
  <si>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</si>
  <si>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</si>
  <si>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</si>
  <si>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</si>
  <si>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</si>
  <si>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</si>
  <si>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</si>
  <si>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</si>
  <si>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</si>
  <si>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</si>
  <si>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</si>
  <si>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</si>
  <si>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biłgorajski</t>
  </si>
  <si>
    <t>m. Biłgoraj</t>
  </si>
  <si>
    <t>biłgorajski</t>
  </si>
  <si>
    <t>Zamość</t>
  </si>
  <si>
    <t>gm. Aleksandrów</t>
  </si>
  <si>
    <t>gm. Biłgoraj</t>
  </si>
  <si>
    <t>gm. Biszcza</t>
  </si>
  <si>
    <t>gm. Frampol</t>
  </si>
  <si>
    <t>gm. Goraj</t>
  </si>
  <si>
    <t>gm. Józefów</t>
  </si>
  <si>
    <t>gm. Księżpol</t>
  </si>
  <si>
    <t>gm. Łukowa</t>
  </si>
  <si>
    <t>gm. Obsza</t>
  </si>
  <si>
    <t>gm. Potok Górny</t>
  </si>
  <si>
    <t>gm. Tarnogród</t>
  </si>
  <si>
    <t>gm. Tereszpol</t>
  </si>
  <si>
    <t>gm. Turobin</t>
  </si>
  <si>
    <t>Powiat hrubieszowski</t>
  </si>
  <si>
    <t>m. Hrubieszów</t>
  </si>
  <si>
    <t>hrubieszowski</t>
  </si>
  <si>
    <t>gm. Dołhobyczów</t>
  </si>
  <si>
    <t>gm. Horodło</t>
  </si>
  <si>
    <t>gm. Hrubieszów</t>
  </si>
  <si>
    <t>gm. Mircze</t>
  </si>
  <si>
    <t>gm. Trzeszczany</t>
  </si>
  <si>
    <t>gm. Uchanie</t>
  </si>
  <si>
    <t>gm. Werbkowice</t>
  </si>
  <si>
    <t>Powiat tomaszowski</t>
  </si>
  <si>
    <t>m. Tomaszów Lubelski</t>
  </si>
  <si>
    <t>tomaszowski</t>
  </si>
  <si>
    <t>gm. Bełżec</t>
  </si>
  <si>
    <t>gm. Jarczów</t>
  </si>
  <si>
    <t>gm. Krynice</t>
  </si>
  <si>
    <t>gm. Lubycza Królewska</t>
  </si>
  <si>
    <t>gm. Łaszczów</t>
  </si>
  <si>
    <t>gm. Rachanie</t>
  </si>
  <si>
    <t>gm. Susiec</t>
  </si>
  <si>
    <t>gm. Tarnawatka</t>
  </si>
  <si>
    <t>gm. Telatyn</t>
  </si>
  <si>
    <t>gm. Tomaszów Lubelski</t>
  </si>
  <si>
    <t>gm. Tyszowce</t>
  </si>
  <si>
    <t>gm. Ulhówek</t>
  </si>
  <si>
    <t>Powiat zamojski</t>
  </si>
  <si>
    <t>gm. Adamów</t>
  </si>
  <si>
    <t>zamojski</t>
  </si>
  <si>
    <t>gm. Grabowiec</t>
  </si>
  <si>
    <t>gm. Komarów-Osada</t>
  </si>
  <si>
    <t>gm. Krasnobród</t>
  </si>
  <si>
    <t>gm. Łabunie</t>
  </si>
  <si>
    <t>gm. Miączyn</t>
  </si>
  <si>
    <t>gm. Nielisz</t>
  </si>
  <si>
    <t>gm. Radecznica</t>
  </si>
  <si>
    <t>gm. Sitno</t>
  </si>
  <si>
    <t>gm. Skierbieszów</t>
  </si>
  <si>
    <t>gm. Stary Zamość</t>
  </si>
  <si>
    <t>gm. Sułów</t>
  </si>
  <si>
    <t>gm. Szczebrzeszyn</t>
  </si>
  <si>
    <t>gm. Zamość</t>
  </si>
  <si>
    <t>gm. Zwierzyniec</t>
  </si>
  <si>
    <t>Miasto na prawach powiatu</t>
  </si>
  <si>
    <t>m. Zamość</t>
  </si>
  <si>
    <t>Suma</t>
  </si>
  <si>
    <t xml:space="preserve">Meldunek z rejestru wyborców stan na dzień 01 kwietnia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</si>
</sst>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18" fillId="0" borderId="10" xfId="0" applyFont="1" applyBorder="1"/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/>
    <xf numFmtId="0" fontId="18" fillId="34" borderId="10" xfId="0" applyFont="1" applyFill="1" applyBorder="1"/>
    <xf numFmtId="0" fontId="18" fillId="35" borderId="10" xfId="0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8E208-6F45-4498-946E-07BB5C9ED33C}">
  <dimension ref="A1:T59"/>
  <sheetViews>
    <sheetView tabSelected="1" workbookViewId="0">
      <selection activeCell="A2" sqref="A2:M2"/>
    </sheetView>
  </sheetViews>
  <sheetFormatPr defaultRowHeight="15" x14ac:dyDescent="0.25"/>
  <cols>
    <col min="2" max="2" width="16.42578125" customWidth="1"/>
    <col min="4" max="4" width="10.42578125" customWidth="1"/>
    <col min="5" max="5" width="12" customWidth="1"/>
    <col min="6" max="6" width="9.140625" customWidth="1"/>
    <col min="7" max="7" width="20.85546875" customWidth="1"/>
    <col min="8" max="8" width="16" customWidth="1"/>
    <col min="9" max="10" width="18.85546875" customWidth="1"/>
    <col min="11" max="11" width="16.140625" customWidth="1"/>
    <col min="12" max="12" width="19.5703125" customWidth="1"/>
    <col min="13" max="13" width="21" customWidth="1"/>
  </cols>
  <sheetData>
    <row r="1" spans="1:20" x14ac:dyDescent="0.25">
      <c r="A1" s="10" t="s">
        <v>75</v>
      </c>
      <c r="B1" s="10"/>
      <c r="C1" s="10"/>
      <c r="D1" s="10"/>
      <c r="E1" s="10"/>
      <c r="F1" s="10"/>
      <c r="G1" s="10"/>
      <c r="H1" s="10"/>
      <c r="I1" s="10"/>
    </row>
    <row r="2" spans="1:20" ht="69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"/>
      <c r="O2" s="1"/>
      <c r="P2" s="1"/>
      <c r="Q2" s="1"/>
      <c r="R2" s="1"/>
      <c r="S2" s="1"/>
      <c r="T2" s="1"/>
    </row>
    <row r="3" spans="1:20" ht="12.6" customHeight="1" x14ac:dyDescent="0.25">
      <c r="A3" s="3" t="s">
        <v>13</v>
      </c>
      <c r="B3" s="4"/>
      <c r="C3" s="5"/>
      <c r="D3" s="5"/>
      <c r="E3" s="5">
        <v>95490</v>
      </c>
      <c r="F3" s="5">
        <v>79290</v>
      </c>
      <c r="G3" s="5">
        <v>78636</v>
      </c>
      <c r="H3" s="5">
        <v>654</v>
      </c>
      <c r="I3" s="5">
        <v>0</v>
      </c>
      <c r="J3" s="5">
        <v>0</v>
      </c>
      <c r="K3" s="5">
        <v>303</v>
      </c>
      <c r="L3" s="5">
        <v>0</v>
      </c>
      <c r="M3" s="5">
        <v>0</v>
      </c>
    </row>
    <row r="4" spans="1:20" ht="12.6" customHeight="1" x14ac:dyDescent="0.25">
      <c r="A4" s="2" t="str">
        <f>"060201"</f>
        <v>060201</v>
      </c>
      <c r="B4" s="2" t="s">
        <v>14</v>
      </c>
      <c r="C4" s="2" t="s">
        <v>15</v>
      </c>
      <c r="D4" s="2" t="s">
        <v>16</v>
      </c>
      <c r="E4" s="2">
        <v>24356</v>
      </c>
      <c r="F4" s="2">
        <v>20545</v>
      </c>
      <c r="G4" s="2">
        <v>20243</v>
      </c>
      <c r="H4" s="2">
        <v>302</v>
      </c>
      <c r="I4" s="2">
        <v>0</v>
      </c>
      <c r="J4" s="2">
        <v>0</v>
      </c>
      <c r="K4" s="2">
        <v>48</v>
      </c>
      <c r="L4" s="2">
        <v>0</v>
      </c>
      <c r="M4" s="2">
        <v>0</v>
      </c>
    </row>
    <row r="5" spans="1:20" ht="12.6" customHeight="1" x14ac:dyDescent="0.25">
      <c r="A5" s="2" t="str">
        <f>"060202"</f>
        <v>060202</v>
      </c>
      <c r="B5" s="2" t="s">
        <v>17</v>
      </c>
      <c r="C5" s="2" t="s">
        <v>15</v>
      </c>
      <c r="D5" s="2" t="s">
        <v>16</v>
      </c>
      <c r="E5" s="2">
        <v>3207</v>
      </c>
      <c r="F5" s="2">
        <v>2573</v>
      </c>
      <c r="G5" s="2">
        <v>2561</v>
      </c>
      <c r="H5" s="2">
        <v>12</v>
      </c>
      <c r="I5" s="2">
        <v>0</v>
      </c>
      <c r="J5" s="2">
        <v>0</v>
      </c>
      <c r="K5" s="2">
        <v>18</v>
      </c>
      <c r="L5" s="2">
        <v>0</v>
      </c>
      <c r="M5" s="2">
        <v>0</v>
      </c>
    </row>
    <row r="6" spans="1:20" ht="12.6" customHeight="1" x14ac:dyDescent="0.25">
      <c r="A6" s="2" t="str">
        <f>"060203"</f>
        <v>060203</v>
      </c>
      <c r="B6" s="2" t="s">
        <v>18</v>
      </c>
      <c r="C6" s="2" t="s">
        <v>15</v>
      </c>
      <c r="D6" s="2" t="s">
        <v>16</v>
      </c>
      <c r="E6" s="2">
        <v>13205</v>
      </c>
      <c r="F6" s="2">
        <v>10676</v>
      </c>
      <c r="G6" s="2">
        <v>10650</v>
      </c>
      <c r="H6" s="2">
        <v>26</v>
      </c>
      <c r="I6" s="2">
        <v>0</v>
      </c>
      <c r="J6" s="2">
        <v>0</v>
      </c>
      <c r="K6" s="2">
        <v>79</v>
      </c>
      <c r="L6" s="2">
        <v>0</v>
      </c>
      <c r="M6" s="2">
        <v>0</v>
      </c>
    </row>
    <row r="7" spans="1:20" ht="12.6" customHeight="1" x14ac:dyDescent="0.25">
      <c r="A7" s="2" t="str">
        <f>"060204"</f>
        <v>060204</v>
      </c>
      <c r="B7" s="2" t="s">
        <v>19</v>
      </c>
      <c r="C7" s="2" t="s">
        <v>15</v>
      </c>
      <c r="D7" s="2" t="s">
        <v>16</v>
      </c>
      <c r="E7" s="2">
        <v>3686</v>
      </c>
      <c r="F7" s="2">
        <v>3027</v>
      </c>
      <c r="G7" s="2">
        <v>3002</v>
      </c>
      <c r="H7" s="2">
        <v>25</v>
      </c>
      <c r="I7" s="2">
        <v>0</v>
      </c>
      <c r="J7" s="2">
        <v>0</v>
      </c>
      <c r="K7" s="2">
        <v>12</v>
      </c>
      <c r="L7" s="2">
        <v>0</v>
      </c>
      <c r="M7" s="2">
        <v>0</v>
      </c>
    </row>
    <row r="8" spans="1:20" ht="12.6" customHeight="1" x14ac:dyDescent="0.25">
      <c r="A8" s="2" t="str">
        <f>"060205"</f>
        <v>060205</v>
      </c>
      <c r="B8" s="2" t="s">
        <v>20</v>
      </c>
      <c r="C8" s="2" t="s">
        <v>15</v>
      </c>
      <c r="D8" s="2" t="s">
        <v>16</v>
      </c>
      <c r="E8" s="2">
        <v>5739</v>
      </c>
      <c r="F8" s="2">
        <v>4748</v>
      </c>
      <c r="G8" s="2">
        <v>4738</v>
      </c>
      <c r="H8" s="2">
        <v>10</v>
      </c>
      <c r="I8" s="2">
        <v>0</v>
      </c>
      <c r="J8" s="2">
        <v>0</v>
      </c>
      <c r="K8" s="2">
        <v>23</v>
      </c>
      <c r="L8" s="2">
        <v>0</v>
      </c>
      <c r="M8" s="2">
        <v>0</v>
      </c>
    </row>
    <row r="9" spans="1:20" ht="12.6" customHeight="1" x14ac:dyDescent="0.25">
      <c r="A9" s="2" t="str">
        <f>"060206"</f>
        <v>060206</v>
      </c>
      <c r="B9" s="2" t="s">
        <v>21</v>
      </c>
      <c r="C9" s="2" t="s">
        <v>15</v>
      </c>
      <c r="D9" s="2" t="s">
        <v>16</v>
      </c>
      <c r="E9" s="2">
        <v>3881</v>
      </c>
      <c r="F9" s="2">
        <v>3217</v>
      </c>
      <c r="G9" s="2">
        <v>3203</v>
      </c>
      <c r="H9" s="2">
        <v>14</v>
      </c>
      <c r="I9" s="2">
        <v>0</v>
      </c>
      <c r="J9" s="2">
        <v>0</v>
      </c>
      <c r="K9" s="2">
        <v>13</v>
      </c>
      <c r="L9" s="2">
        <v>0</v>
      </c>
      <c r="M9" s="2">
        <v>0</v>
      </c>
    </row>
    <row r="10" spans="1:20" ht="12.6" customHeight="1" x14ac:dyDescent="0.25">
      <c r="A10" s="2" t="str">
        <f>"060207"</f>
        <v>060207</v>
      </c>
      <c r="B10" s="2" t="s">
        <v>22</v>
      </c>
      <c r="C10" s="2" t="s">
        <v>15</v>
      </c>
      <c r="D10" s="2" t="s">
        <v>16</v>
      </c>
      <c r="E10" s="2">
        <v>6313</v>
      </c>
      <c r="F10" s="2">
        <v>5361</v>
      </c>
      <c r="G10" s="2">
        <v>5308</v>
      </c>
      <c r="H10" s="2">
        <v>53</v>
      </c>
      <c r="I10" s="2">
        <v>0</v>
      </c>
      <c r="J10" s="2">
        <v>0</v>
      </c>
      <c r="K10" s="2">
        <v>28</v>
      </c>
      <c r="L10" s="2">
        <v>0</v>
      </c>
      <c r="M10" s="2">
        <v>0</v>
      </c>
    </row>
    <row r="11" spans="1:20" ht="12.6" customHeight="1" x14ac:dyDescent="0.25">
      <c r="A11" s="2" t="str">
        <f>"060208"</f>
        <v>060208</v>
      </c>
      <c r="B11" s="2" t="s">
        <v>23</v>
      </c>
      <c r="C11" s="2" t="s">
        <v>15</v>
      </c>
      <c r="D11" s="2" t="s">
        <v>16</v>
      </c>
      <c r="E11" s="2">
        <v>6681</v>
      </c>
      <c r="F11" s="2">
        <v>5395</v>
      </c>
      <c r="G11" s="2">
        <v>5380</v>
      </c>
      <c r="H11" s="2">
        <v>15</v>
      </c>
      <c r="I11" s="2">
        <v>0</v>
      </c>
      <c r="J11" s="2">
        <v>0</v>
      </c>
      <c r="K11" s="2">
        <v>16</v>
      </c>
      <c r="L11" s="2">
        <v>0</v>
      </c>
      <c r="M11" s="2">
        <v>0</v>
      </c>
    </row>
    <row r="12" spans="1:20" ht="12.6" customHeight="1" x14ac:dyDescent="0.25">
      <c r="A12" s="2" t="str">
        <f>"060209"</f>
        <v>060209</v>
      </c>
      <c r="B12" s="2" t="s">
        <v>24</v>
      </c>
      <c r="C12" s="2" t="s">
        <v>15</v>
      </c>
      <c r="D12" s="2" t="s">
        <v>16</v>
      </c>
      <c r="E12" s="2">
        <v>3980</v>
      </c>
      <c r="F12" s="2">
        <v>3281</v>
      </c>
      <c r="G12" s="2">
        <v>3258</v>
      </c>
      <c r="H12" s="2">
        <v>23</v>
      </c>
      <c r="I12" s="2">
        <v>0</v>
      </c>
      <c r="J12" s="2">
        <v>0</v>
      </c>
      <c r="K12" s="2">
        <v>5</v>
      </c>
      <c r="L12" s="2">
        <v>0</v>
      </c>
      <c r="M12" s="2">
        <v>0</v>
      </c>
    </row>
    <row r="13" spans="1:20" ht="12.6" customHeight="1" x14ac:dyDescent="0.25">
      <c r="A13" s="2" t="str">
        <f>"060210"</f>
        <v>060210</v>
      </c>
      <c r="B13" s="2" t="s">
        <v>25</v>
      </c>
      <c r="C13" s="2" t="s">
        <v>15</v>
      </c>
      <c r="D13" s="2" t="s">
        <v>16</v>
      </c>
      <c r="E13" s="2">
        <v>4022</v>
      </c>
      <c r="F13" s="2">
        <v>3319</v>
      </c>
      <c r="G13" s="2">
        <v>3310</v>
      </c>
      <c r="H13" s="2">
        <v>9</v>
      </c>
      <c r="I13" s="2">
        <v>0</v>
      </c>
      <c r="J13" s="2">
        <v>0</v>
      </c>
      <c r="K13" s="2">
        <v>9</v>
      </c>
      <c r="L13" s="2">
        <v>0</v>
      </c>
      <c r="M13" s="2">
        <v>0</v>
      </c>
    </row>
    <row r="14" spans="1:20" ht="12.6" customHeight="1" x14ac:dyDescent="0.25">
      <c r="A14" s="2" t="str">
        <f>"060211"</f>
        <v>060211</v>
      </c>
      <c r="B14" s="2" t="s">
        <v>26</v>
      </c>
      <c r="C14" s="2" t="s">
        <v>15</v>
      </c>
      <c r="D14" s="2" t="s">
        <v>16</v>
      </c>
      <c r="E14" s="2">
        <v>4940</v>
      </c>
      <c r="F14" s="2">
        <v>4165</v>
      </c>
      <c r="G14" s="2">
        <v>4110</v>
      </c>
      <c r="H14" s="2">
        <v>55</v>
      </c>
      <c r="I14" s="2">
        <v>0</v>
      </c>
      <c r="J14" s="2">
        <v>0</v>
      </c>
      <c r="K14" s="2">
        <v>15</v>
      </c>
      <c r="L14" s="2">
        <v>0</v>
      </c>
      <c r="M14" s="2">
        <v>0</v>
      </c>
    </row>
    <row r="15" spans="1:20" ht="12.6" customHeight="1" x14ac:dyDescent="0.25">
      <c r="A15" s="2" t="str">
        <f>"060212"</f>
        <v>060212</v>
      </c>
      <c r="B15" s="2" t="s">
        <v>27</v>
      </c>
      <c r="C15" s="2" t="s">
        <v>15</v>
      </c>
      <c r="D15" s="2" t="s">
        <v>16</v>
      </c>
      <c r="E15" s="2">
        <v>6206</v>
      </c>
      <c r="F15" s="2">
        <v>5158</v>
      </c>
      <c r="G15" s="2">
        <v>5140</v>
      </c>
      <c r="H15" s="2">
        <v>18</v>
      </c>
      <c r="I15" s="2">
        <v>0</v>
      </c>
      <c r="J15" s="2">
        <v>0</v>
      </c>
      <c r="K15" s="2">
        <v>13</v>
      </c>
      <c r="L15" s="2">
        <v>0</v>
      </c>
      <c r="M15" s="2">
        <v>0</v>
      </c>
    </row>
    <row r="16" spans="1:20" ht="12.6" customHeight="1" x14ac:dyDescent="0.25">
      <c r="A16" s="2" t="str">
        <f>"060213"</f>
        <v>060213</v>
      </c>
      <c r="B16" s="2" t="s">
        <v>28</v>
      </c>
      <c r="C16" s="2" t="s">
        <v>15</v>
      </c>
      <c r="D16" s="2" t="s">
        <v>16</v>
      </c>
      <c r="E16" s="2">
        <v>3779</v>
      </c>
      <c r="F16" s="2">
        <v>3100</v>
      </c>
      <c r="G16" s="2">
        <v>3070</v>
      </c>
      <c r="H16" s="2">
        <v>30</v>
      </c>
      <c r="I16" s="2">
        <v>0</v>
      </c>
      <c r="J16" s="2">
        <v>0</v>
      </c>
      <c r="K16" s="2">
        <v>12</v>
      </c>
      <c r="L16" s="2">
        <v>0</v>
      </c>
      <c r="M16" s="2">
        <v>0</v>
      </c>
    </row>
    <row r="17" spans="1:13" ht="12.6" customHeight="1" x14ac:dyDescent="0.25">
      <c r="A17" s="2" t="str">
        <f>"060214"</f>
        <v>060214</v>
      </c>
      <c r="B17" s="2" t="s">
        <v>29</v>
      </c>
      <c r="C17" s="2" t="s">
        <v>15</v>
      </c>
      <c r="D17" s="2" t="s">
        <v>16</v>
      </c>
      <c r="E17" s="2">
        <v>5495</v>
      </c>
      <c r="F17" s="2">
        <v>4725</v>
      </c>
      <c r="G17" s="2">
        <v>4663</v>
      </c>
      <c r="H17" s="2">
        <v>62</v>
      </c>
      <c r="I17" s="2">
        <v>0</v>
      </c>
      <c r="J17" s="2">
        <v>0</v>
      </c>
      <c r="K17" s="2">
        <v>12</v>
      </c>
      <c r="L17" s="2">
        <v>0</v>
      </c>
      <c r="M17" s="2">
        <v>0</v>
      </c>
    </row>
    <row r="18" spans="1:13" ht="12.6" customHeight="1" x14ac:dyDescent="0.25">
      <c r="A18" s="6" t="s">
        <v>30</v>
      </c>
      <c r="B18" s="6"/>
      <c r="C18" s="6"/>
      <c r="D18" s="6"/>
      <c r="E18" s="6">
        <v>56374</v>
      </c>
      <c r="F18" s="6">
        <v>47937</v>
      </c>
      <c r="G18" s="6">
        <v>47623</v>
      </c>
      <c r="H18" s="6">
        <v>314</v>
      </c>
      <c r="I18" s="6">
        <v>2</v>
      </c>
      <c r="J18" s="6">
        <v>0</v>
      </c>
      <c r="K18" s="6">
        <v>132</v>
      </c>
      <c r="L18" s="6">
        <v>0</v>
      </c>
      <c r="M18" s="6">
        <v>0</v>
      </c>
    </row>
    <row r="19" spans="1:13" ht="12.6" customHeight="1" x14ac:dyDescent="0.25">
      <c r="A19" s="2" t="str">
        <f>"060401"</f>
        <v>060401</v>
      </c>
      <c r="B19" s="2" t="s">
        <v>31</v>
      </c>
      <c r="C19" s="2" t="s">
        <v>32</v>
      </c>
      <c r="D19" s="2" t="s">
        <v>16</v>
      </c>
      <c r="E19" s="2">
        <v>15023</v>
      </c>
      <c r="F19" s="2">
        <v>12857</v>
      </c>
      <c r="G19" s="2">
        <v>12797</v>
      </c>
      <c r="H19" s="2">
        <v>60</v>
      </c>
      <c r="I19" s="2">
        <v>1</v>
      </c>
      <c r="J19" s="2">
        <v>0</v>
      </c>
      <c r="K19" s="2">
        <v>39</v>
      </c>
      <c r="L19" s="2">
        <v>0</v>
      </c>
      <c r="M19" s="2">
        <v>0</v>
      </c>
    </row>
    <row r="20" spans="1:13" ht="12.6" customHeight="1" x14ac:dyDescent="0.25">
      <c r="A20" s="2" t="str">
        <f>"060402"</f>
        <v>060402</v>
      </c>
      <c r="B20" s="2" t="s">
        <v>33</v>
      </c>
      <c r="C20" s="2" t="s">
        <v>32</v>
      </c>
      <c r="D20" s="2" t="s">
        <v>16</v>
      </c>
      <c r="E20" s="2">
        <v>4775</v>
      </c>
      <c r="F20" s="2">
        <v>4069</v>
      </c>
      <c r="G20" s="2">
        <v>4049</v>
      </c>
      <c r="H20" s="2">
        <v>20</v>
      </c>
      <c r="I20" s="2">
        <v>0</v>
      </c>
      <c r="J20" s="2">
        <v>0</v>
      </c>
      <c r="K20" s="2">
        <v>11</v>
      </c>
      <c r="L20" s="2">
        <v>0</v>
      </c>
      <c r="M20" s="2">
        <v>0</v>
      </c>
    </row>
    <row r="21" spans="1:13" ht="12.6" customHeight="1" x14ac:dyDescent="0.25">
      <c r="A21" s="2" t="str">
        <f>"060403"</f>
        <v>060403</v>
      </c>
      <c r="B21" s="2" t="s">
        <v>34</v>
      </c>
      <c r="C21" s="2" t="s">
        <v>32</v>
      </c>
      <c r="D21" s="2" t="s">
        <v>16</v>
      </c>
      <c r="E21" s="2">
        <v>4642</v>
      </c>
      <c r="F21" s="2">
        <v>3947</v>
      </c>
      <c r="G21" s="2">
        <v>3873</v>
      </c>
      <c r="H21" s="2">
        <v>74</v>
      </c>
      <c r="I21" s="2">
        <v>0</v>
      </c>
      <c r="J21" s="2">
        <v>0</v>
      </c>
      <c r="K21" s="2">
        <v>9</v>
      </c>
      <c r="L21" s="2">
        <v>0</v>
      </c>
      <c r="M21" s="2">
        <v>0</v>
      </c>
    </row>
    <row r="22" spans="1:13" ht="12.6" customHeight="1" x14ac:dyDescent="0.25">
      <c r="A22" s="2" t="str">
        <f>"060404"</f>
        <v>060404</v>
      </c>
      <c r="B22" s="2" t="s">
        <v>35</v>
      </c>
      <c r="C22" s="2" t="s">
        <v>32</v>
      </c>
      <c r="D22" s="2" t="s">
        <v>16</v>
      </c>
      <c r="E22" s="2">
        <v>9369</v>
      </c>
      <c r="F22" s="2">
        <v>7847</v>
      </c>
      <c r="G22" s="2">
        <v>7815</v>
      </c>
      <c r="H22" s="2">
        <v>32</v>
      </c>
      <c r="I22" s="2">
        <v>1</v>
      </c>
      <c r="J22" s="2">
        <v>0</v>
      </c>
      <c r="K22" s="2">
        <v>20</v>
      </c>
      <c r="L22" s="2">
        <v>0</v>
      </c>
      <c r="M22" s="2">
        <v>0</v>
      </c>
    </row>
    <row r="23" spans="1:13" ht="12.6" customHeight="1" x14ac:dyDescent="0.25">
      <c r="A23" s="2" t="str">
        <f>"060405"</f>
        <v>060405</v>
      </c>
      <c r="B23" s="2" t="s">
        <v>36</v>
      </c>
      <c r="C23" s="2" t="s">
        <v>32</v>
      </c>
      <c r="D23" s="2" t="s">
        <v>16</v>
      </c>
      <c r="E23" s="2">
        <v>6269</v>
      </c>
      <c r="F23" s="2">
        <v>5394</v>
      </c>
      <c r="G23" s="2">
        <v>5363</v>
      </c>
      <c r="H23" s="2">
        <v>31</v>
      </c>
      <c r="I23" s="2">
        <v>0</v>
      </c>
      <c r="J23" s="2">
        <v>0</v>
      </c>
      <c r="K23" s="2">
        <v>10</v>
      </c>
      <c r="L23" s="2">
        <v>0</v>
      </c>
      <c r="M23" s="2">
        <v>0</v>
      </c>
    </row>
    <row r="24" spans="1:13" ht="12.6" customHeight="1" x14ac:dyDescent="0.25">
      <c r="A24" s="2" t="str">
        <f>"060406"</f>
        <v>060406</v>
      </c>
      <c r="B24" s="2" t="s">
        <v>37</v>
      </c>
      <c r="C24" s="2" t="s">
        <v>32</v>
      </c>
      <c r="D24" s="2" t="s">
        <v>16</v>
      </c>
      <c r="E24" s="2">
        <v>3724</v>
      </c>
      <c r="F24" s="2">
        <v>3180</v>
      </c>
      <c r="G24" s="2">
        <v>3164</v>
      </c>
      <c r="H24" s="2">
        <v>16</v>
      </c>
      <c r="I24" s="2">
        <v>0</v>
      </c>
      <c r="J24" s="2">
        <v>0</v>
      </c>
      <c r="K24" s="2">
        <v>7</v>
      </c>
      <c r="L24" s="2">
        <v>0</v>
      </c>
      <c r="M24" s="2">
        <v>0</v>
      </c>
    </row>
    <row r="25" spans="1:13" ht="12.6" customHeight="1" x14ac:dyDescent="0.25">
      <c r="A25" s="2" t="str">
        <f>"060407"</f>
        <v>060407</v>
      </c>
      <c r="B25" s="2" t="s">
        <v>38</v>
      </c>
      <c r="C25" s="2" t="s">
        <v>32</v>
      </c>
      <c r="D25" s="2" t="s">
        <v>16</v>
      </c>
      <c r="E25" s="2">
        <v>4053</v>
      </c>
      <c r="F25" s="2">
        <v>3456</v>
      </c>
      <c r="G25" s="2">
        <v>3419</v>
      </c>
      <c r="H25" s="2">
        <v>37</v>
      </c>
      <c r="I25" s="2">
        <v>0</v>
      </c>
      <c r="J25" s="2">
        <v>0</v>
      </c>
      <c r="K25" s="2">
        <v>7</v>
      </c>
      <c r="L25" s="2">
        <v>0</v>
      </c>
      <c r="M25" s="2">
        <v>0</v>
      </c>
    </row>
    <row r="26" spans="1:13" ht="12.6" customHeight="1" x14ac:dyDescent="0.25">
      <c r="A26" s="2" t="str">
        <f>"060408"</f>
        <v>060408</v>
      </c>
      <c r="B26" s="2" t="s">
        <v>39</v>
      </c>
      <c r="C26" s="2" t="s">
        <v>32</v>
      </c>
      <c r="D26" s="2" t="s">
        <v>16</v>
      </c>
      <c r="E26" s="2">
        <v>8519</v>
      </c>
      <c r="F26" s="2">
        <v>7187</v>
      </c>
      <c r="G26" s="2">
        <v>7143</v>
      </c>
      <c r="H26" s="2">
        <v>44</v>
      </c>
      <c r="I26" s="2">
        <v>0</v>
      </c>
      <c r="J26" s="2">
        <v>0</v>
      </c>
      <c r="K26" s="2">
        <v>29</v>
      </c>
      <c r="L26" s="2">
        <v>0</v>
      </c>
      <c r="M26" s="2">
        <v>0</v>
      </c>
    </row>
    <row r="27" spans="1:13" ht="12.6" customHeight="1" x14ac:dyDescent="0.25">
      <c r="A27" s="6" t="s">
        <v>40</v>
      </c>
      <c r="B27" s="6"/>
      <c r="C27" s="6"/>
      <c r="D27" s="6"/>
      <c r="E27" s="6">
        <v>76867</v>
      </c>
      <c r="F27" s="6">
        <v>64551</v>
      </c>
      <c r="G27" s="6">
        <v>63896</v>
      </c>
      <c r="H27" s="6">
        <v>655</v>
      </c>
      <c r="I27" s="6">
        <v>5</v>
      </c>
      <c r="J27" s="6">
        <v>0</v>
      </c>
      <c r="K27" s="6">
        <v>204</v>
      </c>
      <c r="L27" s="6">
        <v>0</v>
      </c>
      <c r="M27" s="6">
        <v>0</v>
      </c>
    </row>
    <row r="28" spans="1:13" ht="12.6" customHeight="1" x14ac:dyDescent="0.25">
      <c r="A28" s="2" t="str">
        <f>"061801"</f>
        <v>061801</v>
      </c>
      <c r="B28" s="2" t="s">
        <v>41</v>
      </c>
      <c r="C28" s="2" t="s">
        <v>42</v>
      </c>
      <c r="D28" s="2" t="s">
        <v>16</v>
      </c>
      <c r="E28" s="2">
        <v>17079</v>
      </c>
      <c r="F28" s="2">
        <v>14561</v>
      </c>
      <c r="G28" s="2">
        <v>14427</v>
      </c>
      <c r="H28" s="2">
        <v>134</v>
      </c>
      <c r="I28" s="2">
        <v>0</v>
      </c>
      <c r="J28" s="2">
        <v>0</v>
      </c>
      <c r="K28" s="2">
        <v>41</v>
      </c>
      <c r="L28" s="2">
        <v>0</v>
      </c>
      <c r="M28" s="2">
        <v>0</v>
      </c>
    </row>
    <row r="29" spans="1:13" ht="12.6" customHeight="1" x14ac:dyDescent="0.25">
      <c r="A29" s="2" t="str">
        <f>"061802"</f>
        <v>061802</v>
      </c>
      <c r="B29" s="2" t="s">
        <v>43</v>
      </c>
      <c r="C29" s="2" t="s">
        <v>42</v>
      </c>
      <c r="D29" s="2" t="s">
        <v>16</v>
      </c>
      <c r="E29" s="2">
        <v>3115</v>
      </c>
      <c r="F29" s="2">
        <v>2542</v>
      </c>
      <c r="G29" s="2">
        <v>2518</v>
      </c>
      <c r="H29" s="2">
        <v>24</v>
      </c>
      <c r="I29" s="2">
        <v>0</v>
      </c>
      <c r="J29" s="2">
        <v>0</v>
      </c>
      <c r="K29" s="2">
        <v>11</v>
      </c>
      <c r="L29" s="2">
        <v>0</v>
      </c>
      <c r="M29" s="2">
        <v>0</v>
      </c>
    </row>
    <row r="30" spans="1:13" ht="12.6" customHeight="1" x14ac:dyDescent="0.25">
      <c r="A30" s="2" t="str">
        <f>"061803"</f>
        <v>061803</v>
      </c>
      <c r="B30" s="2" t="s">
        <v>44</v>
      </c>
      <c r="C30" s="2" t="s">
        <v>42</v>
      </c>
      <c r="D30" s="2" t="s">
        <v>16</v>
      </c>
      <c r="E30" s="2">
        <v>3234</v>
      </c>
      <c r="F30" s="2">
        <v>2702</v>
      </c>
      <c r="G30" s="2">
        <v>2674</v>
      </c>
      <c r="H30" s="2">
        <v>28</v>
      </c>
      <c r="I30" s="2">
        <v>0</v>
      </c>
      <c r="J30" s="2">
        <v>0</v>
      </c>
      <c r="K30" s="2">
        <v>9</v>
      </c>
      <c r="L30" s="2">
        <v>0</v>
      </c>
      <c r="M30" s="2">
        <v>0</v>
      </c>
    </row>
    <row r="31" spans="1:13" ht="12.6" customHeight="1" x14ac:dyDescent="0.25">
      <c r="A31" s="2" t="str">
        <f>"061804"</f>
        <v>061804</v>
      </c>
      <c r="B31" s="2" t="s">
        <v>45</v>
      </c>
      <c r="C31" s="2" t="s">
        <v>42</v>
      </c>
      <c r="D31" s="2" t="s">
        <v>16</v>
      </c>
      <c r="E31" s="2">
        <v>3022</v>
      </c>
      <c r="F31" s="2">
        <v>2563</v>
      </c>
      <c r="G31" s="2">
        <v>2535</v>
      </c>
      <c r="H31" s="2">
        <v>28</v>
      </c>
      <c r="I31" s="2">
        <v>0</v>
      </c>
      <c r="J31" s="2">
        <v>0</v>
      </c>
      <c r="K31" s="2">
        <v>3</v>
      </c>
      <c r="L31" s="2">
        <v>0</v>
      </c>
      <c r="M31" s="2">
        <v>0</v>
      </c>
    </row>
    <row r="32" spans="1:13" ht="12.6" customHeight="1" x14ac:dyDescent="0.25">
      <c r="A32" s="2" t="str">
        <f>"061805"</f>
        <v>061805</v>
      </c>
      <c r="B32" s="2" t="s">
        <v>46</v>
      </c>
      <c r="C32" s="2" t="s">
        <v>42</v>
      </c>
      <c r="D32" s="2" t="s">
        <v>16</v>
      </c>
      <c r="E32" s="2">
        <v>5572</v>
      </c>
      <c r="F32" s="2">
        <v>4686</v>
      </c>
      <c r="G32" s="2">
        <v>4650</v>
      </c>
      <c r="H32" s="2">
        <v>36</v>
      </c>
      <c r="I32" s="2">
        <v>0</v>
      </c>
      <c r="J32" s="2">
        <v>0</v>
      </c>
      <c r="K32" s="2">
        <v>18</v>
      </c>
      <c r="L32" s="2">
        <v>0</v>
      </c>
      <c r="M32" s="2">
        <v>0</v>
      </c>
    </row>
    <row r="33" spans="1:13" ht="12.6" customHeight="1" x14ac:dyDescent="0.25">
      <c r="A33" s="2" t="str">
        <f>"061806"</f>
        <v>061806</v>
      </c>
      <c r="B33" s="2" t="s">
        <v>47</v>
      </c>
      <c r="C33" s="2" t="s">
        <v>42</v>
      </c>
      <c r="D33" s="2" t="s">
        <v>16</v>
      </c>
      <c r="E33" s="2">
        <v>5471</v>
      </c>
      <c r="F33" s="2">
        <v>4623</v>
      </c>
      <c r="G33" s="2">
        <v>4582</v>
      </c>
      <c r="H33" s="2">
        <v>41</v>
      </c>
      <c r="I33" s="2">
        <v>4</v>
      </c>
      <c r="J33" s="2">
        <v>0</v>
      </c>
      <c r="K33" s="2">
        <v>14</v>
      </c>
      <c r="L33" s="2">
        <v>0</v>
      </c>
      <c r="M33" s="2">
        <v>0</v>
      </c>
    </row>
    <row r="34" spans="1:13" ht="12.6" customHeight="1" x14ac:dyDescent="0.25">
      <c r="A34" s="2" t="str">
        <f>"061807"</f>
        <v>061807</v>
      </c>
      <c r="B34" s="2" t="s">
        <v>48</v>
      </c>
      <c r="C34" s="2" t="s">
        <v>42</v>
      </c>
      <c r="D34" s="2" t="s">
        <v>16</v>
      </c>
      <c r="E34" s="2">
        <v>4750</v>
      </c>
      <c r="F34" s="2">
        <v>3992</v>
      </c>
      <c r="G34" s="2">
        <v>3954</v>
      </c>
      <c r="H34" s="2">
        <v>38</v>
      </c>
      <c r="I34" s="2">
        <v>0</v>
      </c>
      <c r="J34" s="2">
        <v>0</v>
      </c>
      <c r="K34" s="2">
        <v>20</v>
      </c>
      <c r="L34" s="2">
        <v>0</v>
      </c>
      <c r="M34" s="2">
        <v>0</v>
      </c>
    </row>
    <row r="35" spans="1:13" ht="12.6" customHeight="1" x14ac:dyDescent="0.25">
      <c r="A35" s="2" t="str">
        <f>"061808"</f>
        <v>061808</v>
      </c>
      <c r="B35" s="2" t="s">
        <v>49</v>
      </c>
      <c r="C35" s="2" t="s">
        <v>42</v>
      </c>
      <c r="D35" s="2" t="s">
        <v>16</v>
      </c>
      <c r="E35" s="2">
        <v>7000</v>
      </c>
      <c r="F35" s="2">
        <v>5856</v>
      </c>
      <c r="G35" s="2">
        <v>5814</v>
      </c>
      <c r="H35" s="2">
        <v>42</v>
      </c>
      <c r="I35" s="2">
        <v>0</v>
      </c>
      <c r="J35" s="2">
        <v>0</v>
      </c>
      <c r="K35" s="2">
        <v>29</v>
      </c>
      <c r="L35" s="2">
        <v>0</v>
      </c>
      <c r="M35" s="2">
        <v>0</v>
      </c>
    </row>
    <row r="36" spans="1:13" ht="12.6" customHeight="1" x14ac:dyDescent="0.25">
      <c r="A36" s="2" t="str">
        <f>"061809"</f>
        <v>061809</v>
      </c>
      <c r="B36" s="2" t="s">
        <v>50</v>
      </c>
      <c r="C36" s="2" t="s">
        <v>42</v>
      </c>
      <c r="D36" s="2" t="s">
        <v>16</v>
      </c>
      <c r="E36" s="2">
        <v>3805</v>
      </c>
      <c r="F36" s="2">
        <v>3133</v>
      </c>
      <c r="G36" s="2">
        <v>3085</v>
      </c>
      <c r="H36" s="2">
        <v>48</v>
      </c>
      <c r="I36" s="2">
        <v>0</v>
      </c>
      <c r="J36" s="2">
        <v>0</v>
      </c>
      <c r="K36" s="2">
        <v>13</v>
      </c>
      <c r="L36" s="2">
        <v>0</v>
      </c>
      <c r="M36" s="2">
        <v>0</v>
      </c>
    </row>
    <row r="37" spans="1:13" ht="12.6" customHeight="1" x14ac:dyDescent="0.25">
      <c r="A37" s="2" t="str">
        <f>"061810"</f>
        <v>061810</v>
      </c>
      <c r="B37" s="2" t="s">
        <v>51</v>
      </c>
      <c r="C37" s="2" t="s">
        <v>42</v>
      </c>
      <c r="D37" s="2" t="s">
        <v>16</v>
      </c>
      <c r="E37" s="2">
        <v>3511</v>
      </c>
      <c r="F37" s="2">
        <v>2982</v>
      </c>
      <c r="G37" s="2">
        <v>2963</v>
      </c>
      <c r="H37" s="2">
        <v>19</v>
      </c>
      <c r="I37" s="2">
        <v>0</v>
      </c>
      <c r="J37" s="2">
        <v>0</v>
      </c>
      <c r="K37" s="2">
        <v>13</v>
      </c>
      <c r="L37" s="2">
        <v>0</v>
      </c>
      <c r="M37" s="2">
        <v>0</v>
      </c>
    </row>
    <row r="38" spans="1:13" ht="12.6" customHeight="1" x14ac:dyDescent="0.25">
      <c r="A38" s="2" t="str">
        <f>"061811"</f>
        <v>061811</v>
      </c>
      <c r="B38" s="2" t="s">
        <v>52</v>
      </c>
      <c r="C38" s="2" t="s">
        <v>42</v>
      </c>
      <c r="D38" s="2" t="s">
        <v>16</v>
      </c>
      <c r="E38" s="2">
        <v>11059</v>
      </c>
      <c r="F38" s="2">
        <v>9017</v>
      </c>
      <c r="G38" s="2">
        <v>8964</v>
      </c>
      <c r="H38" s="2">
        <v>53</v>
      </c>
      <c r="I38" s="2">
        <v>1</v>
      </c>
      <c r="J38" s="2">
        <v>0</v>
      </c>
      <c r="K38" s="2">
        <v>17</v>
      </c>
      <c r="L38" s="2">
        <v>0</v>
      </c>
      <c r="M38" s="2">
        <v>0</v>
      </c>
    </row>
    <row r="39" spans="1:13" ht="12.6" customHeight="1" x14ac:dyDescent="0.25">
      <c r="A39" s="2" t="str">
        <f>"061812"</f>
        <v>061812</v>
      </c>
      <c r="B39" s="2" t="s">
        <v>53</v>
      </c>
      <c r="C39" s="2" t="s">
        <v>42</v>
      </c>
      <c r="D39" s="2" t="s">
        <v>16</v>
      </c>
      <c r="E39" s="2">
        <v>5097</v>
      </c>
      <c r="F39" s="2">
        <v>4336</v>
      </c>
      <c r="G39" s="2">
        <v>4253</v>
      </c>
      <c r="H39" s="2">
        <v>83</v>
      </c>
      <c r="I39" s="2">
        <v>0</v>
      </c>
      <c r="J39" s="2">
        <v>0</v>
      </c>
      <c r="K39" s="2">
        <v>9</v>
      </c>
      <c r="L39" s="2">
        <v>0</v>
      </c>
      <c r="M39" s="2">
        <v>0</v>
      </c>
    </row>
    <row r="40" spans="1:13" ht="12.6" customHeight="1" x14ac:dyDescent="0.25">
      <c r="A40" s="2" t="str">
        <f>"061813"</f>
        <v>061813</v>
      </c>
      <c r="B40" s="2" t="s">
        <v>54</v>
      </c>
      <c r="C40" s="2" t="s">
        <v>42</v>
      </c>
      <c r="D40" s="2" t="s">
        <v>16</v>
      </c>
      <c r="E40" s="2">
        <v>4152</v>
      </c>
      <c r="F40" s="2">
        <v>3558</v>
      </c>
      <c r="G40" s="2">
        <v>3477</v>
      </c>
      <c r="H40" s="2">
        <v>81</v>
      </c>
      <c r="I40" s="2">
        <v>0</v>
      </c>
      <c r="J40" s="2">
        <v>0</v>
      </c>
      <c r="K40" s="2">
        <v>7</v>
      </c>
      <c r="L40" s="2">
        <v>0</v>
      </c>
      <c r="M40" s="2">
        <v>0</v>
      </c>
    </row>
    <row r="41" spans="1:13" ht="12.6" customHeight="1" x14ac:dyDescent="0.25">
      <c r="A41" s="6" t="s">
        <v>55</v>
      </c>
      <c r="B41" s="6"/>
      <c r="C41" s="6"/>
      <c r="D41" s="6"/>
      <c r="E41" s="6">
        <v>101387</v>
      </c>
      <c r="F41" s="6">
        <v>84578</v>
      </c>
      <c r="G41" s="6">
        <v>83412</v>
      </c>
      <c r="H41" s="6">
        <v>1166</v>
      </c>
      <c r="I41" s="6">
        <v>3</v>
      </c>
      <c r="J41" s="6">
        <v>2</v>
      </c>
      <c r="K41" s="6">
        <v>287</v>
      </c>
      <c r="L41" s="6">
        <v>0</v>
      </c>
      <c r="M41" s="6">
        <v>0</v>
      </c>
    </row>
    <row r="42" spans="1:13" ht="12.6" customHeight="1" x14ac:dyDescent="0.25">
      <c r="A42" s="2" t="str">
        <f>"062001"</f>
        <v>062001</v>
      </c>
      <c r="B42" s="2" t="s">
        <v>56</v>
      </c>
      <c r="C42" s="2" t="s">
        <v>57</v>
      </c>
      <c r="D42" s="2" t="s">
        <v>16</v>
      </c>
      <c r="E42" s="2">
        <v>4470</v>
      </c>
      <c r="F42" s="2">
        <v>3755</v>
      </c>
      <c r="G42" s="2">
        <v>3635</v>
      </c>
      <c r="H42" s="2">
        <v>120</v>
      </c>
      <c r="I42" s="2">
        <v>0</v>
      </c>
      <c r="J42" s="2">
        <v>0</v>
      </c>
      <c r="K42" s="2">
        <v>7</v>
      </c>
      <c r="L42" s="2">
        <v>0</v>
      </c>
      <c r="M42" s="2">
        <v>0</v>
      </c>
    </row>
    <row r="43" spans="1:13" ht="12.6" customHeight="1" x14ac:dyDescent="0.25">
      <c r="A43" s="2" t="str">
        <f>"062002"</f>
        <v>062002</v>
      </c>
      <c r="B43" s="2" t="s">
        <v>58</v>
      </c>
      <c r="C43" s="2" t="s">
        <v>57</v>
      </c>
      <c r="D43" s="2" t="s">
        <v>16</v>
      </c>
      <c r="E43" s="2">
        <v>3628</v>
      </c>
      <c r="F43" s="2">
        <v>3104</v>
      </c>
      <c r="G43" s="2">
        <v>3036</v>
      </c>
      <c r="H43" s="2">
        <v>68</v>
      </c>
      <c r="I43" s="2">
        <v>0</v>
      </c>
      <c r="J43" s="2">
        <v>1</v>
      </c>
      <c r="K43" s="2">
        <v>9</v>
      </c>
      <c r="L43" s="2">
        <v>0</v>
      </c>
      <c r="M43" s="2">
        <v>0</v>
      </c>
    </row>
    <row r="44" spans="1:13" ht="12.6" customHeight="1" x14ac:dyDescent="0.25">
      <c r="A44" s="2" t="str">
        <f>"062003"</f>
        <v>062003</v>
      </c>
      <c r="B44" s="2" t="s">
        <v>59</v>
      </c>
      <c r="C44" s="2" t="s">
        <v>57</v>
      </c>
      <c r="D44" s="2" t="s">
        <v>16</v>
      </c>
      <c r="E44" s="2">
        <v>4662</v>
      </c>
      <c r="F44" s="2">
        <v>3920</v>
      </c>
      <c r="G44" s="2">
        <v>3818</v>
      </c>
      <c r="H44" s="2">
        <v>102</v>
      </c>
      <c r="I44" s="2">
        <v>0</v>
      </c>
      <c r="J44" s="2">
        <v>0</v>
      </c>
      <c r="K44" s="2">
        <v>4</v>
      </c>
      <c r="L44" s="2">
        <v>0</v>
      </c>
      <c r="M44" s="2">
        <v>0</v>
      </c>
    </row>
    <row r="45" spans="1:13" ht="12.6" customHeight="1" x14ac:dyDescent="0.25">
      <c r="A45" s="2" t="str">
        <f>"062004"</f>
        <v>062004</v>
      </c>
      <c r="B45" s="2" t="s">
        <v>60</v>
      </c>
      <c r="C45" s="2" t="s">
        <v>57</v>
      </c>
      <c r="D45" s="2" t="s">
        <v>16</v>
      </c>
      <c r="E45" s="2">
        <v>6805</v>
      </c>
      <c r="F45" s="2">
        <v>5660</v>
      </c>
      <c r="G45" s="2">
        <v>5585</v>
      </c>
      <c r="H45" s="2">
        <v>75</v>
      </c>
      <c r="I45" s="2">
        <v>0</v>
      </c>
      <c r="J45" s="2">
        <v>0</v>
      </c>
      <c r="K45" s="2">
        <v>39</v>
      </c>
      <c r="L45" s="2">
        <v>0</v>
      </c>
      <c r="M45" s="2">
        <v>0</v>
      </c>
    </row>
    <row r="46" spans="1:13" ht="12.6" customHeight="1" x14ac:dyDescent="0.25">
      <c r="A46" s="2" t="str">
        <f>"062005"</f>
        <v>062005</v>
      </c>
      <c r="B46" s="2" t="s">
        <v>61</v>
      </c>
      <c r="C46" s="2" t="s">
        <v>57</v>
      </c>
      <c r="D46" s="2" t="s">
        <v>16</v>
      </c>
      <c r="E46" s="2">
        <v>6009</v>
      </c>
      <c r="F46" s="2">
        <v>4978</v>
      </c>
      <c r="G46" s="2">
        <v>4905</v>
      </c>
      <c r="H46" s="2">
        <v>73</v>
      </c>
      <c r="I46" s="2">
        <v>1</v>
      </c>
      <c r="J46" s="2">
        <v>0</v>
      </c>
      <c r="K46" s="2">
        <v>11</v>
      </c>
      <c r="L46" s="2">
        <v>0</v>
      </c>
      <c r="M46" s="2">
        <v>0</v>
      </c>
    </row>
    <row r="47" spans="1:13" ht="12.6" customHeight="1" x14ac:dyDescent="0.25">
      <c r="A47" s="2" t="str">
        <f>"062006"</f>
        <v>062006</v>
      </c>
      <c r="B47" s="2" t="s">
        <v>62</v>
      </c>
      <c r="C47" s="2" t="s">
        <v>57</v>
      </c>
      <c r="D47" s="2" t="s">
        <v>16</v>
      </c>
      <c r="E47" s="2">
        <v>5131</v>
      </c>
      <c r="F47" s="2">
        <v>4319</v>
      </c>
      <c r="G47" s="2">
        <v>4290</v>
      </c>
      <c r="H47" s="2">
        <v>29</v>
      </c>
      <c r="I47" s="2">
        <v>0</v>
      </c>
      <c r="J47" s="2">
        <v>0</v>
      </c>
      <c r="K47" s="2">
        <v>9</v>
      </c>
      <c r="L47" s="2">
        <v>0</v>
      </c>
      <c r="M47" s="2">
        <v>0</v>
      </c>
    </row>
    <row r="48" spans="1:13" ht="12.6" customHeight="1" x14ac:dyDescent="0.25">
      <c r="A48" s="2" t="str">
        <f>"062007"</f>
        <v>062007</v>
      </c>
      <c r="B48" s="2" t="s">
        <v>63</v>
      </c>
      <c r="C48" s="2" t="s">
        <v>57</v>
      </c>
      <c r="D48" s="2" t="s">
        <v>16</v>
      </c>
      <c r="E48" s="2">
        <v>5206</v>
      </c>
      <c r="F48" s="2">
        <v>4384</v>
      </c>
      <c r="G48" s="2">
        <v>4250</v>
      </c>
      <c r="H48" s="2">
        <v>134</v>
      </c>
      <c r="I48" s="2">
        <v>0</v>
      </c>
      <c r="J48" s="2">
        <v>0</v>
      </c>
      <c r="K48" s="2">
        <v>30</v>
      </c>
      <c r="L48" s="2">
        <v>0</v>
      </c>
      <c r="M48" s="2">
        <v>0</v>
      </c>
    </row>
    <row r="49" spans="1:13" ht="12.6" customHeight="1" x14ac:dyDescent="0.25">
      <c r="A49" s="2" t="str">
        <f>"062008"</f>
        <v>062008</v>
      </c>
      <c r="B49" s="2" t="s">
        <v>64</v>
      </c>
      <c r="C49" s="2" t="s">
        <v>57</v>
      </c>
      <c r="D49" s="2" t="s">
        <v>16</v>
      </c>
      <c r="E49" s="2">
        <v>4907</v>
      </c>
      <c r="F49" s="2">
        <v>4224</v>
      </c>
      <c r="G49" s="2">
        <v>4191</v>
      </c>
      <c r="H49" s="2">
        <v>33</v>
      </c>
      <c r="I49" s="2">
        <v>0</v>
      </c>
      <c r="J49" s="2">
        <v>0</v>
      </c>
      <c r="K49" s="2">
        <v>11</v>
      </c>
      <c r="L49" s="2">
        <v>0</v>
      </c>
      <c r="M49" s="2">
        <v>0</v>
      </c>
    </row>
    <row r="50" spans="1:13" ht="12.6" customHeight="1" x14ac:dyDescent="0.25">
      <c r="A50" s="2" t="str">
        <f>"062009"</f>
        <v>062009</v>
      </c>
      <c r="B50" s="2" t="s">
        <v>65</v>
      </c>
      <c r="C50" s="2" t="s">
        <v>57</v>
      </c>
      <c r="D50" s="2" t="s">
        <v>16</v>
      </c>
      <c r="E50" s="2">
        <v>6640</v>
      </c>
      <c r="F50" s="2">
        <v>5421</v>
      </c>
      <c r="G50" s="2">
        <v>5396</v>
      </c>
      <c r="H50" s="2">
        <v>25</v>
      </c>
      <c r="I50" s="2">
        <v>0</v>
      </c>
      <c r="J50" s="2">
        <v>0</v>
      </c>
      <c r="K50" s="2">
        <v>16</v>
      </c>
      <c r="L50" s="2">
        <v>0</v>
      </c>
      <c r="M50" s="2">
        <v>0</v>
      </c>
    </row>
    <row r="51" spans="1:13" ht="12.6" customHeight="1" x14ac:dyDescent="0.25">
      <c r="A51" s="2" t="str">
        <f>"062010"</f>
        <v>062010</v>
      </c>
      <c r="B51" s="2" t="s">
        <v>66</v>
      </c>
      <c r="C51" s="2" t="s">
        <v>57</v>
      </c>
      <c r="D51" s="2" t="s">
        <v>16</v>
      </c>
      <c r="E51" s="2">
        <v>4738</v>
      </c>
      <c r="F51" s="2">
        <v>3998</v>
      </c>
      <c r="G51" s="2">
        <v>3928</v>
      </c>
      <c r="H51" s="2">
        <v>70</v>
      </c>
      <c r="I51" s="2">
        <v>0</v>
      </c>
      <c r="J51" s="2">
        <v>0</v>
      </c>
      <c r="K51" s="2">
        <v>12</v>
      </c>
      <c r="L51" s="2">
        <v>0</v>
      </c>
      <c r="M51" s="2">
        <v>0</v>
      </c>
    </row>
    <row r="52" spans="1:13" ht="12.6" customHeight="1" x14ac:dyDescent="0.25">
      <c r="A52" s="2" t="str">
        <f>"062011"</f>
        <v>062011</v>
      </c>
      <c r="B52" s="2" t="s">
        <v>67</v>
      </c>
      <c r="C52" s="2" t="s">
        <v>57</v>
      </c>
      <c r="D52" s="2" t="s">
        <v>16</v>
      </c>
      <c r="E52" s="2">
        <v>4910</v>
      </c>
      <c r="F52" s="2">
        <v>4100</v>
      </c>
      <c r="G52" s="2">
        <v>4009</v>
      </c>
      <c r="H52" s="2">
        <v>91</v>
      </c>
      <c r="I52" s="2">
        <v>0</v>
      </c>
      <c r="J52" s="2">
        <v>0</v>
      </c>
      <c r="K52" s="2">
        <v>3</v>
      </c>
      <c r="L52" s="2">
        <v>0</v>
      </c>
      <c r="M52" s="2">
        <v>0</v>
      </c>
    </row>
    <row r="53" spans="1:13" ht="12.6" customHeight="1" x14ac:dyDescent="0.25">
      <c r="A53" s="2" t="str">
        <f>"062012"</f>
        <v>062012</v>
      </c>
      <c r="B53" s="2" t="s">
        <v>68</v>
      </c>
      <c r="C53" s="2" t="s">
        <v>57</v>
      </c>
      <c r="D53" s="2" t="s">
        <v>16</v>
      </c>
      <c r="E53" s="2">
        <v>4006</v>
      </c>
      <c r="F53" s="2">
        <v>3414</v>
      </c>
      <c r="G53" s="2">
        <v>3370</v>
      </c>
      <c r="H53" s="2">
        <v>44</v>
      </c>
      <c r="I53" s="2">
        <v>0</v>
      </c>
      <c r="J53" s="2">
        <v>1</v>
      </c>
      <c r="K53" s="2">
        <v>5</v>
      </c>
      <c r="L53" s="2">
        <v>0</v>
      </c>
      <c r="M53" s="2">
        <v>0</v>
      </c>
    </row>
    <row r="54" spans="1:13" ht="12.6" customHeight="1" x14ac:dyDescent="0.25">
      <c r="A54" s="2" t="str">
        <f>"062013"</f>
        <v>062013</v>
      </c>
      <c r="B54" s="2" t="s">
        <v>69</v>
      </c>
      <c r="C54" s="2" t="s">
        <v>57</v>
      </c>
      <c r="D54" s="2" t="s">
        <v>16</v>
      </c>
      <c r="E54" s="2">
        <v>10355</v>
      </c>
      <c r="F54" s="2">
        <v>8709</v>
      </c>
      <c r="G54" s="2">
        <v>8679</v>
      </c>
      <c r="H54" s="2">
        <v>30</v>
      </c>
      <c r="I54" s="2">
        <v>0</v>
      </c>
      <c r="J54" s="2">
        <v>0</v>
      </c>
      <c r="K54" s="2">
        <v>70</v>
      </c>
      <c r="L54" s="2">
        <v>0</v>
      </c>
      <c r="M54" s="2">
        <v>0</v>
      </c>
    </row>
    <row r="55" spans="1:13" ht="12.6" customHeight="1" x14ac:dyDescent="0.25">
      <c r="A55" s="2" t="str">
        <f>"062014"</f>
        <v>062014</v>
      </c>
      <c r="B55" s="2" t="s">
        <v>70</v>
      </c>
      <c r="C55" s="2" t="s">
        <v>57</v>
      </c>
      <c r="D55" s="2" t="s">
        <v>16</v>
      </c>
      <c r="E55" s="2">
        <v>23765</v>
      </c>
      <c r="F55" s="2">
        <v>19341</v>
      </c>
      <c r="G55" s="2">
        <v>19135</v>
      </c>
      <c r="H55" s="2">
        <v>206</v>
      </c>
      <c r="I55" s="2">
        <v>2</v>
      </c>
      <c r="J55" s="2">
        <v>0</v>
      </c>
      <c r="K55" s="2">
        <v>48</v>
      </c>
      <c r="L55" s="2">
        <v>0</v>
      </c>
      <c r="M55" s="2">
        <v>0</v>
      </c>
    </row>
    <row r="56" spans="1:13" ht="12.6" customHeight="1" x14ac:dyDescent="0.25">
      <c r="A56" s="2" t="str">
        <f>"062015"</f>
        <v>062015</v>
      </c>
      <c r="B56" s="2" t="s">
        <v>71</v>
      </c>
      <c r="C56" s="2" t="s">
        <v>57</v>
      </c>
      <c r="D56" s="2" t="s">
        <v>16</v>
      </c>
      <c r="E56" s="2">
        <v>6155</v>
      </c>
      <c r="F56" s="2">
        <v>5251</v>
      </c>
      <c r="G56" s="2">
        <v>5185</v>
      </c>
      <c r="H56" s="2">
        <v>66</v>
      </c>
      <c r="I56" s="2">
        <v>0</v>
      </c>
      <c r="J56" s="2">
        <v>0</v>
      </c>
      <c r="K56" s="2">
        <v>13</v>
      </c>
      <c r="L56" s="2">
        <v>0</v>
      </c>
      <c r="M56" s="2">
        <v>0</v>
      </c>
    </row>
    <row r="57" spans="1:13" ht="12.6" customHeight="1" x14ac:dyDescent="0.25">
      <c r="A57" s="6" t="s">
        <v>72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2.6" customHeight="1" x14ac:dyDescent="0.25">
      <c r="A58" s="2" t="str">
        <f>"066401"</f>
        <v>066401</v>
      </c>
      <c r="B58" s="2" t="s">
        <v>73</v>
      </c>
      <c r="C58" s="2" t="s">
        <v>16</v>
      </c>
      <c r="D58" s="2" t="s">
        <v>16</v>
      </c>
      <c r="E58" s="2">
        <v>55285</v>
      </c>
      <c r="F58" s="2">
        <v>46776</v>
      </c>
      <c r="G58" s="2">
        <v>46406</v>
      </c>
      <c r="H58" s="2">
        <v>370</v>
      </c>
      <c r="I58" s="2">
        <v>1</v>
      </c>
      <c r="J58" s="2">
        <v>0</v>
      </c>
      <c r="K58" s="2">
        <v>132</v>
      </c>
      <c r="L58" s="2">
        <v>0</v>
      </c>
      <c r="M58" s="2">
        <v>0</v>
      </c>
    </row>
    <row r="59" spans="1:13" ht="12.6" customHeight="1" x14ac:dyDescent="0.25">
      <c r="A59" s="7" t="s">
        <v>74</v>
      </c>
      <c r="B59" s="7"/>
      <c r="C59" s="7"/>
      <c r="D59" s="7"/>
      <c r="E59" s="7">
        <v>385403</v>
      </c>
      <c r="F59" s="7">
        <v>323132</v>
      </c>
      <c r="G59" s="7">
        <v>319973</v>
      </c>
      <c r="H59" s="7">
        <v>3159</v>
      </c>
      <c r="I59" s="7">
        <v>11</v>
      </c>
      <c r="J59" s="7">
        <v>2</v>
      </c>
      <c r="K59" s="7">
        <v>1058</v>
      </c>
      <c r="L59" s="7">
        <v>0</v>
      </c>
      <c r="M59" s="7">
        <v>0</v>
      </c>
    </row>
  </sheetData>
  <mergeCells count="2">
    <mergeCell ref="A3:B3"/>
    <mergeCell ref="A1:I1"/>
  </mergeCells>
  <pageMargins left="0.31496062992125984" right="0" top="0" bottom="0" header="0.31496062992125984" footer="0.31496062992125984"/>
  <pageSetup paperSize="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rejestr_wyborcow_2026_kw_1_2026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Sołdaczuk-Hereta</dc:creator>
  <cp:lastModifiedBy>Anna Soldaczuk-Hereta</cp:lastModifiedBy>
  <cp:lastPrinted>2026-04-13T12:43:39Z</cp:lastPrinted>
  <dcterms:created xsi:type="dcterms:W3CDTF">2026-04-13T12:55:57Z</dcterms:created>
  <dcterms:modified xsi:type="dcterms:W3CDTF">2026-04-13T12:55:57Z</dcterms:modified>
</cp:coreProperties>
</file>