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_soldaczuk\Desktop\REJESTR WYBORCÓW\meldunki\"/>
    </mc:Choice>
  </mc:AlternateContent>
  <bookViews>
    <workbookView xWindow="0" yWindow="0" windowWidth="28800" windowHeight="12900"/>
  </bookViews>
  <sheets>
    <sheet name="rejestr_wyborcow_2025_kw_2_2025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<sst xmlns="http://schemas.openxmlformats.org/spreadsheetml/2006/main" count="173" uniqueCount="76">
  <si>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</si>
  <si>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</si>
  <si>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</si>
  <si>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</si>
  <si>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</si>
  <si>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</si>
  <si>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</si>
  <si>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</si>
  <si>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</si>
  <si>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</si>
  <si>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</si>
  <si>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</si>
  <si>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</si>
  <si>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biłgorajski</t>
  </si>
  <si>
    <t>m. Biłgoraj</t>
  </si>
  <si>
    <t>biłgorajski</t>
  </si>
  <si>
    <t>Zamość</t>
  </si>
  <si>
    <t>gm. Aleksandrów</t>
  </si>
  <si>
    <t>gm. Biłgoraj</t>
  </si>
  <si>
    <t>gm. Biszcza</t>
  </si>
  <si>
    <t>gm. Frampol</t>
  </si>
  <si>
    <t>gm. Goraj</t>
  </si>
  <si>
    <t>gm. Józefów</t>
  </si>
  <si>
    <t>gm. Księżpol</t>
  </si>
  <si>
    <t>gm. Łukowa</t>
  </si>
  <si>
    <t>gm. Obsza</t>
  </si>
  <si>
    <t>gm. Potok Górny</t>
  </si>
  <si>
    <t>gm. Tarnogród</t>
  </si>
  <si>
    <t>gm. Tereszpol</t>
  </si>
  <si>
    <t>gm. Turobin</t>
  </si>
  <si>
    <t>Powiat hrubieszowski</t>
  </si>
  <si>
    <t>m. Hrubieszów</t>
  </si>
  <si>
    <t>hrubieszowski</t>
  </si>
  <si>
    <t>gm. Dołhobyczów</t>
  </si>
  <si>
    <t>gm. Horodło</t>
  </si>
  <si>
    <t>gm. Hrubieszów</t>
  </si>
  <si>
    <t>gm. Mircze</t>
  </si>
  <si>
    <t>gm. Trzeszczany</t>
  </si>
  <si>
    <t>gm. Uchanie</t>
  </si>
  <si>
    <t>gm. Werbkowice</t>
  </si>
  <si>
    <t>Powiat tomaszowski</t>
  </si>
  <si>
    <t>m. Tomaszów Lubelski</t>
  </si>
  <si>
    <t>tomaszowski</t>
  </si>
  <si>
    <t>gm. Bełżec</t>
  </si>
  <si>
    <t>gm. Jarczów</t>
  </si>
  <si>
    <t>gm. Krynice</t>
  </si>
  <si>
    <t>gm. Lubycza Królewska</t>
  </si>
  <si>
    <t>gm. Łaszczów</t>
  </si>
  <si>
    <t>gm. Rachanie</t>
  </si>
  <si>
    <t>gm. Susiec</t>
  </si>
  <si>
    <t>gm. Tarnawatka</t>
  </si>
  <si>
    <t>gm. Telatyn</t>
  </si>
  <si>
    <t>gm. Tomaszów Lubelski</t>
  </si>
  <si>
    <t>gm. Tyszowce</t>
  </si>
  <si>
    <t>gm. Ulhówek</t>
  </si>
  <si>
    <t>Powiat zamojski</t>
  </si>
  <si>
    <t>gm. Adamów</t>
  </si>
  <si>
    <t>zamojski</t>
  </si>
  <si>
    <t>gm. Grabowiec</t>
  </si>
  <si>
    <t>gm. Komarów-Osada</t>
  </si>
  <si>
    <t>gm. Krasnobród</t>
  </si>
  <si>
    <t>gm. Łabunie</t>
  </si>
  <si>
    <t>gm. Miączyn</t>
  </si>
  <si>
    <t>gm. Nielisz</t>
  </si>
  <si>
    <t>gm. Radecznica</t>
  </si>
  <si>
    <t>gm. Sitno</t>
  </si>
  <si>
    <t>gm. Skierbieszów</t>
  </si>
  <si>
    <t>gm. Stary Zamość</t>
  </si>
  <si>
    <t>gm. Sułów</t>
  </si>
  <si>
    <t>gm. Szczebrzeszyn</t>
  </si>
  <si>
    <t>gm. Zamość</t>
  </si>
  <si>
    <t>gm. Zwierzyniec</t>
  </si>
  <si>
    <t>Miasto na prawach powiatu</t>
  </si>
  <si>
    <t>m. Zamość</t>
  </si>
  <si>
    <t>Suma</t>
  </si>
  <si>
    <t xml:space="preserve">Meldunek z rejetru wyborców stan na 30 czerwca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</si>
</sst>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35" borderId="10" xfId="0" applyFont="1" applyFill="1" applyBorder="1"/>
    <xf numFmtId="0" fontId="18" fillId="0" borderId="10" xfId="0" applyFont="1" applyBorder="1"/>
    <xf numFmtId="0" fontId="18" fillId="33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13" workbookViewId="0">
      <selection activeCell="B1" sqref="B1"/>
    </sheetView>
  </sheetViews>
  <sheetFormatPr defaultRowHeight="15" x14ac:dyDescent="0.25"/>
  <cols>
    <col min="2" max="2" width="17.28515625" customWidth="1"/>
    <col min="3" max="3" width="16" customWidth="1"/>
    <col min="4" max="5" width="12.7109375" customWidth="1"/>
    <col min="6" max="6" width="12.140625" customWidth="1"/>
    <col min="7" max="7" width="18.7109375" customWidth="1"/>
    <col min="8" max="8" width="19.5703125" customWidth="1"/>
    <col min="9" max="9" width="13.5703125" customWidth="1"/>
    <col min="10" max="10" width="13.28515625" customWidth="1"/>
    <col min="11" max="11" width="12.140625" customWidth="1"/>
    <col min="12" max="12" width="18.7109375" customWidth="1"/>
    <col min="13" max="13" width="21.7109375" customWidth="1"/>
  </cols>
  <sheetData>
    <row r="1" spans="1:14" x14ac:dyDescent="0.25">
      <c r="B1" t="s">
        <v>75</v>
      </c>
    </row>
    <row r="2" spans="1:14" ht="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/>
    </row>
    <row r="3" spans="1:14" ht="12.95" customHeight="1" x14ac:dyDescent="0.25">
      <c r="A3" s="4" t="s">
        <v>13</v>
      </c>
      <c r="B3" s="4"/>
      <c r="C3" s="4"/>
      <c r="D3" s="4"/>
      <c r="E3" s="4">
        <v>96347</v>
      </c>
      <c r="F3" s="4">
        <v>79669</v>
      </c>
      <c r="G3" s="4">
        <v>78982</v>
      </c>
      <c r="H3" s="4">
        <v>687</v>
      </c>
      <c r="I3" s="4">
        <v>0</v>
      </c>
      <c r="J3" s="4">
        <v>0</v>
      </c>
      <c r="K3" s="4">
        <v>303</v>
      </c>
      <c r="L3" s="4">
        <v>0</v>
      </c>
      <c r="M3" s="4">
        <v>0</v>
      </c>
    </row>
    <row r="4" spans="1:14" ht="12.95" customHeight="1" x14ac:dyDescent="0.25">
      <c r="A4" s="5" t="str">
        <f>"060201"</f>
        <v>060201</v>
      </c>
      <c r="B4" s="5" t="s">
        <v>14</v>
      </c>
      <c r="C4" s="5" t="s">
        <v>15</v>
      </c>
      <c r="D4" s="5" t="s">
        <v>16</v>
      </c>
      <c r="E4" s="5">
        <v>24601</v>
      </c>
      <c r="F4" s="5">
        <v>20637</v>
      </c>
      <c r="G4" s="5">
        <v>20315</v>
      </c>
      <c r="H4" s="5">
        <v>322</v>
      </c>
      <c r="I4" s="5">
        <v>0</v>
      </c>
      <c r="J4" s="5">
        <v>0</v>
      </c>
      <c r="K4" s="5">
        <v>48</v>
      </c>
      <c r="L4" s="5">
        <v>0</v>
      </c>
      <c r="M4" s="5">
        <v>0</v>
      </c>
    </row>
    <row r="5" spans="1:14" ht="12.95" customHeight="1" x14ac:dyDescent="0.25">
      <c r="A5" s="5" t="str">
        <f>"060202"</f>
        <v>060202</v>
      </c>
      <c r="B5" s="5" t="s">
        <v>17</v>
      </c>
      <c r="C5" s="5" t="s">
        <v>15</v>
      </c>
      <c r="D5" s="5" t="s">
        <v>16</v>
      </c>
      <c r="E5" s="5">
        <v>3221</v>
      </c>
      <c r="F5" s="5">
        <v>2565</v>
      </c>
      <c r="G5" s="5">
        <v>2553</v>
      </c>
      <c r="H5" s="5">
        <v>12</v>
      </c>
      <c r="I5" s="5">
        <v>0</v>
      </c>
      <c r="J5" s="5">
        <v>0</v>
      </c>
      <c r="K5" s="5">
        <v>20</v>
      </c>
      <c r="L5" s="5">
        <v>0</v>
      </c>
      <c r="M5" s="5">
        <v>0</v>
      </c>
    </row>
    <row r="6" spans="1:14" ht="12.95" customHeight="1" x14ac:dyDescent="0.25">
      <c r="A6" s="5" t="str">
        <f>"060203"</f>
        <v>060203</v>
      </c>
      <c r="B6" s="5" t="s">
        <v>18</v>
      </c>
      <c r="C6" s="5" t="s">
        <v>15</v>
      </c>
      <c r="D6" s="5" t="s">
        <v>16</v>
      </c>
      <c r="E6" s="5">
        <v>13244</v>
      </c>
      <c r="F6" s="5">
        <v>10651</v>
      </c>
      <c r="G6" s="5">
        <v>10623</v>
      </c>
      <c r="H6" s="5">
        <v>28</v>
      </c>
      <c r="I6" s="5">
        <v>0</v>
      </c>
      <c r="J6" s="5">
        <v>0</v>
      </c>
      <c r="K6" s="5">
        <v>76</v>
      </c>
      <c r="L6" s="5">
        <v>0</v>
      </c>
      <c r="M6" s="5">
        <v>0</v>
      </c>
    </row>
    <row r="7" spans="1:14" ht="12.95" customHeight="1" x14ac:dyDescent="0.25">
      <c r="A7" s="5" t="str">
        <f>"060204"</f>
        <v>060204</v>
      </c>
      <c r="B7" s="5" t="s">
        <v>19</v>
      </c>
      <c r="C7" s="5" t="s">
        <v>15</v>
      </c>
      <c r="D7" s="5" t="s">
        <v>16</v>
      </c>
      <c r="E7" s="5">
        <v>3729</v>
      </c>
      <c r="F7" s="5">
        <v>3047</v>
      </c>
      <c r="G7" s="5">
        <v>3022</v>
      </c>
      <c r="H7" s="5">
        <v>25</v>
      </c>
      <c r="I7" s="5">
        <v>0</v>
      </c>
      <c r="J7" s="5">
        <v>0</v>
      </c>
      <c r="K7" s="5">
        <v>12</v>
      </c>
      <c r="L7" s="5">
        <v>0</v>
      </c>
      <c r="M7" s="5">
        <v>0</v>
      </c>
    </row>
    <row r="8" spans="1:14" ht="12.95" customHeight="1" x14ac:dyDescent="0.25">
      <c r="A8" s="5" t="str">
        <f>"060205"</f>
        <v>060205</v>
      </c>
      <c r="B8" s="5" t="s">
        <v>20</v>
      </c>
      <c r="C8" s="5" t="s">
        <v>15</v>
      </c>
      <c r="D8" s="5" t="s">
        <v>16</v>
      </c>
      <c r="E8" s="5">
        <v>5806</v>
      </c>
      <c r="F8" s="5">
        <v>4803</v>
      </c>
      <c r="G8" s="5">
        <v>4792</v>
      </c>
      <c r="H8" s="5">
        <v>11</v>
      </c>
      <c r="I8" s="5">
        <v>0</v>
      </c>
      <c r="J8" s="5">
        <v>0</v>
      </c>
      <c r="K8" s="5">
        <v>22</v>
      </c>
      <c r="L8" s="5">
        <v>0</v>
      </c>
      <c r="M8" s="5">
        <v>0</v>
      </c>
    </row>
    <row r="9" spans="1:14" ht="12.95" customHeight="1" x14ac:dyDescent="0.25">
      <c r="A9" s="5" t="str">
        <f>"060206"</f>
        <v>060206</v>
      </c>
      <c r="B9" s="5" t="s">
        <v>21</v>
      </c>
      <c r="C9" s="5" t="s">
        <v>15</v>
      </c>
      <c r="D9" s="5" t="s">
        <v>16</v>
      </c>
      <c r="E9" s="5">
        <v>3925</v>
      </c>
      <c r="F9" s="5">
        <v>3244</v>
      </c>
      <c r="G9" s="5">
        <v>3230</v>
      </c>
      <c r="H9" s="5">
        <v>14</v>
      </c>
      <c r="I9" s="5">
        <v>0</v>
      </c>
      <c r="J9" s="5">
        <v>0</v>
      </c>
      <c r="K9" s="5">
        <v>16</v>
      </c>
      <c r="L9" s="5">
        <v>0</v>
      </c>
      <c r="M9" s="5">
        <v>0</v>
      </c>
    </row>
    <row r="10" spans="1:14" ht="12.95" customHeight="1" x14ac:dyDescent="0.25">
      <c r="A10" s="5" t="str">
        <f>"060207"</f>
        <v>060207</v>
      </c>
      <c r="B10" s="5" t="s">
        <v>22</v>
      </c>
      <c r="C10" s="5" t="s">
        <v>15</v>
      </c>
      <c r="D10" s="5" t="s">
        <v>16</v>
      </c>
      <c r="E10" s="5">
        <v>6382</v>
      </c>
      <c r="F10" s="5">
        <v>5414</v>
      </c>
      <c r="G10" s="5">
        <v>5359</v>
      </c>
      <c r="H10" s="5">
        <v>55</v>
      </c>
      <c r="I10" s="5">
        <v>0</v>
      </c>
      <c r="J10" s="5">
        <v>0</v>
      </c>
      <c r="K10" s="5">
        <v>25</v>
      </c>
      <c r="L10" s="5">
        <v>0</v>
      </c>
      <c r="M10" s="5">
        <v>0</v>
      </c>
    </row>
    <row r="11" spans="1:14" ht="12.95" customHeight="1" x14ac:dyDescent="0.25">
      <c r="A11" s="5" t="str">
        <f>"060208"</f>
        <v>060208</v>
      </c>
      <c r="B11" s="5" t="s">
        <v>23</v>
      </c>
      <c r="C11" s="5" t="s">
        <v>15</v>
      </c>
      <c r="D11" s="5" t="s">
        <v>16</v>
      </c>
      <c r="E11" s="5">
        <v>6721</v>
      </c>
      <c r="F11" s="5">
        <v>5414</v>
      </c>
      <c r="G11" s="5">
        <v>5399</v>
      </c>
      <c r="H11" s="5">
        <v>15</v>
      </c>
      <c r="I11" s="5">
        <v>0</v>
      </c>
      <c r="J11" s="5">
        <v>0</v>
      </c>
      <c r="K11" s="5">
        <v>15</v>
      </c>
      <c r="L11" s="5">
        <v>0</v>
      </c>
      <c r="M11" s="5">
        <v>0</v>
      </c>
    </row>
    <row r="12" spans="1:14" ht="12.95" customHeight="1" x14ac:dyDescent="0.25">
      <c r="A12" s="5" t="str">
        <f>"060209"</f>
        <v>060209</v>
      </c>
      <c r="B12" s="5" t="s">
        <v>24</v>
      </c>
      <c r="C12" s="5" t="s">
        <v>15</v>
      </c>
      <c r="D12" s="5" t="s">
        <v>16</v>
      </c>
      <c r="E12" s="5">
        <v>4036</v>
      </c>
      <c r="F12" s="5">
        <v>3307</v>
      </c>
      <c r="G12" s="5">
        <v>3284</v>
      </c>
      <c r="H12" s="5">
        <v>23</v>
      </c>
      <c r="I12" s="5">
        <v>0</v>
      </c>
      <c r="J12" s="5">
        <v>0</v>
      </c>
      <c r="K12" s="5">
        <v>6</v>
      </c>
      <c r="L12" s="5">
        <v>0</v>
      </c>
      <c r="M12" s="5">
        <v>0</v>
      </c>
    </row>
    <row r="13" spans="1:14" ht="12.95" customHeight="1" x14ac:dyDescent="0.25">
      <c r="A13" s="5" t="str">
        <f>"060210"</f>
        <v>060210</v>
      </c>
      <c r="B13" s="5" t="s">
        <v>25</v>
      </c>
      <c r="C13" s="5" t="s">
        <v>15</v>
      </c>
      <c r="D13" s="5" t="s">
        <v>16</v>
      </c>
      <c r="E13" s="5">
        <v>4066</v>
      </c>
      <c r="F13" s="5">
        <v>3342</v>
      </c>
      <c r="G13" s="5">
        <v>3331</v>
      </c>
      <c r="H13" s="5">
        <v>11</v>
      </c>
      <c r="I13" s="5">
        <v>0</v>
      </c>
      <c r="J13" s="5">
        <v>0</v>
      </c>
      <c r="K13" s="5">
        <v>9</v>
      </c>
      <c r="L13" s="5">
        <v>0</v>
      </c>
      <c r="M13" s="5">
        <v>0</v>
      </c>
    </row>
    <row r="14" spans="1:14" ht="12.95" customHeight="1" x14ac:dyDescent="0.25">
      <c r="A14" s="5" t="str">
        <f>"060211"</f>
        <v>060211</v>
      </c>
      <c r="B14" s="5" t="s">
        <v>26</v>
      </c>
      <c r="C14" s="5" t="s">
        <v>15</v>
      </c>
      <c r="D14" s="5" t="s">
        <v>16</v>
      </c>
      <c r="E14" s="5">
        <v>4973</v>
      </c>
      <c r="F14" s="5">
        <v>4180</v>
      </c>
      <c r="G14" s="5">
        <v>4124</v>
      </c>
      <c r="H14" s="5">
        <v>56</v>
      </c>
      <c r="I14" s="5">
        <v>0</v>
      </c>
      <c r="J14" s="5">
        <v>0</v>
      </c>
      <c r="K14" s="5">
        <v>15</v>
      </c>
      <c r="L14" s="5">
        <v>0</v>
      </c>
      <c r="M14" s="5">
        <v>0</v>
      </c>
    </row>
    <row r="15" spans="1:14" ht="12.95" customHeight="1" x14ac:dyDescent="0.25">
      <c r="A15" s="5" t="str">
        <f>"060212"</f>
        <v>060212</v>
      </c>
      <c r="B15" s="5" t="s">
        <v>27</v>
      </c>
      <c r="C15" s="5" t="s">
        <v>15</v>
      </c>
      <c r="D15" s="5" t="s">
        <v>16</v>
      </c>
      <c r="E15" s="5">
        <v>6278</v>
      </c>
      <c r="F15" s="5">
        <v>5188</v>
      </c>
      <c r="G15" s="5">
        <v>5169</v>
      </c>
      <c r="H15" s="5">
        <v>19</v>
      </c>
      <c r="I15" s="5">
        <v>0</v>
      </c>
      <c r="J15" s="5">
        <v>0</v>
      </c>
      <c r="K15" s="5">
        <v>14</v>
      </c>
      <c r="L15" s="5">
        <v>0</v>
      </c>
      <c r="M15" s="5">
        <v>0</v>
      </c>
    </row>
    <row r="16" spans="1:14" ht="12.95" customHeight="1" x14ac:dyDescent="0.25">
      <c r="A16" s="5" t="str">
        <f>"060213"</f>
        <v>060213</v>
      </c>
      <c r="B16" s="5" t="s">
        <v>28</v>
      </c>
      <c r="C16" s="5" t="s">
        <v>15</v>
      </c>
      <c r="D16" s="5" t="s">
        <v>16</v>
      </c>
      <c r="E16" s="5">
        <v>3805</v>
      </c>
      <c r="F16" s="5">
        <v>3108</v>
      </c>
      <c r="G16" s="5">
        <v>3077</v>
      </c>
      <c r="H16" s="5">
        <v>31</v>
      </c>
      <c r="I16" s="5">
        <v>0</v>
      </c>
      <c r="J16" s="5">
        <v>0</v>
      </c>
      <c r="K16" s="5">
        <v>13</v>
      </c>
      <c r="L16" s="5">
        <v>0</v>
      </c>
      <c r="M16" s="5">
        <v>0</v>
      </c>
    </row>
    <row r="17" spans="1:13" ht="12.95" customHeight="1" x14ac:dyDescent="0.25">
      <c r="A17" s="5" t="str">
        <f>"060214"</f>
        <v>060214</v>
      </c>
      <c r="B17" s="5" t="s">
        <v>29</v>
      </c>
      <c r="C17" s="5" t="s">
        <v>15</v>
      </c>
      <c r="D17" s="5" t="s">
        <v>16</v>
      </c>
      <c r="E17" s="5">
        <v>5560</v>
      </c>
      <c r="F17" s="5">
        <v>4769</v>
      </c>
      <c r="G17" s="5">
        <v>4704</v>
      </c>
      <c r="H17" s="5">
        <v>65</v>
      </c>
      <c r="I17" s="5">
        <v>0</v>
      </c>
      <c r="J17" s="5">
        <v>0</v>
      </c>
      <c r="K17" s="5">
        <v>12</v>
      </c>
      <c r="L17" s="5">
        <v>0</v>
      </c>
      <c r="M17" s="5">
        <v>0</v>
      </c>
    </row>
    <row r="18" spans="1:13" ht="12.95" customHeight="1" x14ac:dyDescent="0.25">
      <c r="A18" s="4" t="s">
        <v>30</v>
      </c>
      <c r="B18" s="4"/>
      <c r="C18" s="4"/>
      <c r="D18" s="4"/>
      <c r="E18" s="4">
        <v>57126</v>
      </c>
      <c r="F18" s="4">
        <v>48379</v>
      </c>
      <c r="G18" s="4">
        <v>48047</v>
      </c>
      <c r="H18" s="4">
        <v>332</v>
      </c>
      <c r="I18" s="4">
        <v>2</v>
      </c>
      <c r="J18" s="4">
        <v>0</v>
      </c>
      <c r="K18" s="4">
        <v>130</v>
      </c>
      <c r="L18" s="4">
        <v>0</v>
      </c>
      <c r="M18" s="4">
        <v>0</v>
      </c>
    </row>
    <row r="19" spans="1:13" ht="12.95" customHeight="1" x14ac:dyDescent="0.25">
      <c r="A19" s="5" t="str">
        <f>"060401"</f>
        <v>060401</v>
      </c>
      <c r="B19" s="5" t="s">
        <v>31</v>
      </c>
      <c r="C19" s="5" t="s">
        <v>32</v>
      </c>
      <c r="D19" s="5" t="s">
        <v>16</v>
      </c>
      <c r="E19" s="5">
        <v>15247</v>
      </c>
      <c r="F19" s="5">
        <v>13005</v>
      </c>
      <c r="G19" s="5">
        <v>12943</v>
      </c>
      <c r="H19" s="5">
        <v>62</v>
      </c>
      <c r="I19" s="5">
        <v>1</v>
      </c>
      <c r="J19" s="5">
        <v>0</v>
      </c>
      <c r="K19" s="5">
        <v>41</v>
      </c>
      <c r="L19" s="5">
        <v>0</v>
      </c>
      <c r="M19" s="5">
        <v>0</v>
      </c>
    </row>
    <row r="20" spans="1:13" ht="12.95" customHeight="1" x14ac:dyDescent="0.25">
      <c r="A20" s="5" t="str">
        <f>"060402"</f>
        <v>060402</v>
      </c>
      <c r="B20" s="5" t="s">
        <v>33</v>
      </c>
      <c r="C20" s="5" t="s">
        <v>32</v>
      </c>
      <c r="D20" s="5" t="s">
        <v>16</v>
      </c>
      <c r="E20" s="5">
        <v>4867</v>
      </c>
      <c r="F20" s="5">
        <v>4105</v>
      </c>
      <c r="G20" s="5">
        <v>4084</v>
      </c>
      <c r="H20" s="5">
        <v>21</v>
      </c>
      <c r="I20" s="5">
        <v>0</v>
      </c>
      <c r="J20" s="5">
        <v>0</v>
      </c>
      <c r="K20" s="5">
        <v>11</v>
      </c>
      <c r="L20" s="5">
        <v>0</v>
      </c>
      <c r="M20" s="5">
        <v>0</v>
      </c>
    </row>
    <row r="21" spans="1:13" ht="12.95" customHeight="1" x14ac:dyDescent="0.25">
      <c r="A21" s="5" t="str">
        <f>"060403"</f>
        <v>060403</v>
      </c>
      <c r="B21" s="5" t="s">
        <v>34</v>
      </c>
      <c r="C21" s="5" t="s">
        <v>32</v>
      </c>
      <c r="D21" s="5" t="s">
        <v>16</v>
      </c>
      <c r="E21" s="5">
        <v>4699</v>
      </c>
      <c r="F21" s="5">
        <v>3973</v>
      </c>
      <c r="G21" s="5">
        <v>3898</v>
      </c>
      <c r="H21" s="5">
        <v>75</v>
      </c>
      <c r="I21" s="5">
        <v>0</v>
      </c>
      <c r="J21" s="5">
        <v>0</v>
      </c>
      <c r="K21" s="5">
        <v>11</v>
      </c>
      <c r="L21" s="5">
        <v>0</v>
      </c>
      <c r="M21" s="5">
        <v>0</v>
      </c>
    </row>
    <row r="22" spans="1:13" ht="12.95" customHeight="1" x14ac:dyDescent="0.25">
      <c r="A22" s="5" t="str">
        <f>"060404"</f>
        <v>060404</v>
      </c>
      <c r="B22" s="5" t="s">
        <v>35</v>
      </c>
      <c r="C22" s="5" t="s">
        <v>32</v>
      </c>
      <c r="D22" s="5" t="s">
        <v>16</v>
      </c>
      <c r="E22" s="5">
        <v>9439</v>
      </c>
      <c r="F22" s="5">
        <v>7883</v>
      </c>
      <c r="G22" s="5">
        <v>7847</v>
      </c>
      <c r="H22" s="5">
        <v>36</v>
      </c>
      <c r="I22" s="5">
        <v>1</v>
      </c>
      <c r="J22" s="5">
        <v>0</v>
      </c>
      <c r="K22" s="5">
        <v>18</v>
      </c>
      <c r="L22" s="5">
        <v>0</v>
      </c>
      <c r="M22" s="5">
        <v>0</v>
      </c>
    </row>
    <row r="23" spans="1:13" ht="12.95" customHeight="1" x14ac:dyDescent="0.25">
      <c r="A23" s="5" t="str">
        <f>"060405"</f>
        <v>060405</v>
      </c>
      <c r="B23" s="5" t="s">
        <v>36</v>
      </c>
      <c r="C23" s="5" t="s">
        <v>32</v>
      </c>
      <c r="D23" s="5" t="s">
        <v>16</v>
      </c>
      <c r="E23" s="5">
        <v>6357</v>
      </c>
      <c r="F23" s="5">
        <v>5455</v>
      </c>
      <c r="G23" s="5">
        <v>5423</v>
      </c>
      <c r="H23" s="5">
        <v>32</v>
      </c>
      <c r="I23" s="5">
        <v>0</v>
      </c>
      <c r="J23" s="5">
        <v>0</v>
      </c>
      <c r="K23" s="5">
        <v>10</v>
      </c>
      <c r="L23" s="5">
        <v>0</v>
      </c>
      <c r="M23" s="5">
        <v>0</v>
      </c>
    </row>
    <row r="24" spans="1:13" ht="12.95" customHeight="1" x14ac:dyDescent="0.25">
      <c r="A24" s="5" t="str">
        <f>"060406"</f>
        <v>060406</v>
      </c>
      <c r="B24" s="5" t="s">
        <v>37</v>
      </c>
      <c r="C24" s="5" t="s">
        <v>32</v>
      </c>
      <c r="D24" s="5" t="s">
        <v>16</v>
      </c>
      <c r="E24" s="5">
        <v>3795</v>
      </c>
      <c r="F24" s="5">
        <v>3223</v>
      </c>
      <c r="G24" s="5">
        <v>3206</v>
      </c>
      <c r="H24" s="5">
        <v>17</v>
      </c>
      <c r="I24" s="5">
        <v>0</v>
      </c>
      <c r="J24" s="5">
        <v>0</v>
      </c>
      <c r="K24" s="5">
        <v>6</v>
      </c>
      <c r="L24" s="5">
        <v>0</v>
      </c>
      <c r="M24" s="5">
        <v>0</v>
      </c>
    </row>
    <row r="25" spans="1:13" ht="12.95" customHeight="1" x14ac:dyDescent="0.25">
      <c r="A25" s="5" t="str">
        <f>"060407"</f>
        <v>060407</v>
      </c>
      <c r="B25" s="5" t="s">
        <v>38</v>
      </c>
      <c r="C25" s="5" t="s">
        <v>32</v>
      </c>
      <c r="D25" s="5" t="s">
        <v>16</v>
      </c>
      <c r="E25" s="5">
        <v>4112</v>
      </c>
      <c r="F25" s="5">
        <v>3491</v>
      </c>
      <c r="G25" s="5">
        <v>3448</v>
      </c>
      <c r="H25" s="5">
        <v>43</v>
      </c>
      <c r="I25" s="5">
        <v>0</v>
      </c>
      <c r="J25" s="5">
        <v>0</v>
      </c>
      <c r="K25" s="5">
        <v>6</v>
      </c>
      <c r="L25" s="5">
        <v>0</v>
      </c>
      <c r="M25" s="5">
        <v>0</v>
      </c>
    </row>
    <row r="26" spans="1:13" ht="12.95" customHeight="1" x14ac:dyDescent="0.25">
      <c r="A26" s="5" t="str">
        <f>"060408"</f>
        <v>060408</v>
      </c>
      <c r="B26" s="5" t="s">
        <v>39</v>
      </c>
      <c r="C26" s="5" t="s">
        <v>32</v>
      </c>
      <c r="D26" s="5" t="s">
        <v>16</v>
      </c>
      <c r="E26" s="5">
        <v>8610</v>
      </c>
      <c r="F26" s="5">
        <v>7244</v>
      </c>
      <c r="G26" s="5">
        <v>7198</v>
      </c>
      <c r="H26" s="5">
        <v>46</v>
      </c>
      <c r="I26" s="5">
        <v>0</v>
      </c>
      <c r="J26" s="5">
        <v>0</v>
      </c>
      <c r="K26" s="5">
        <v>27</v>
      </c>
      <c r="L26" s="5">
        <v>0</v>
      </c>
      <c r="M26" s="5">
        <v>0</v>
      </c>
    </row>
    <row r="27" spans="1:13" ht="12.95" customHeight="1" x14ac:dyDescent="0.25">
      <c r="A27" s="4" t="s">
        <v>40</v>
      </c>
      <c r="B27" s="4"/>
      <c r="C27" s="4"/>
      <c r="D27" s="4"/>
      <c r="E27" s="4">
        <v>77812</v>
      </c>
      <c r="F27" s="4">
        <v>65108</v>
      </c>
      <c r="G27" s="4">
        <v>64414</v>
      </c>
      <c r="H27" s="4">
        <v>694</v>
      </c>
      <c r="I27" s="4">
        <v>5</v>
      </c>
      <c r="J27" s="4">
        <v>0</v>
      </c>
      <c r="K27" s="4">
        <v>201</v>
      </c>
      <c r="L27" s="4">
        <v>0</v>
      </c>
      <c r="M27" s="4">
        <v>0</v>
      </c>
    </row>
    <row r="28" spans="1:13" ht="12.95" customHeight="1" x14ac:dyDescent="0.25">
      <c r="A28" s="5" t="str">
        <f>"061801"</f>
        <v>061801</v>
      </c>
      <c r="B28" s="5" t="s">
        <v>41</v>
      </c>
      <c r="C28" s="5" t="s">
        <v>42</v>
      </c>
      <c r="D28" s="5" t="s">
        <v>16</v>
      </c>
      <c r="E28" s="5">
        <v>17339</v>
      </c>
      <c r="F28" s="5">
        <v>14718</v>
      </c>
      <c r="G28" s="5">
        <v>14579</v>
      </c>
      <c r="H28" s="5">
        <v>139</v>
      </c>
      <c r="I28" s="5">
        <v>0</v>
      </c>
      <c r="J28" s="5">
        <v>0</v>
      </c>
      <c r="K28" s="5">
        <v>45</v>
      </c>
      <c r="L28" s="5">
        <v>0</v>
      </c>
      <c r="M28" s="5">
        <v>0</v>
      </c>
    </row>
    <row r="29" spans="1:13" ht="12.95" customHeight="1" x14ac:dyDescent="0.25">
      <c r="A29" s="5" t="str">
        <f>"061802"</f>
        <v>061802</v>
      </c>
      <c r="B29" s="5" t="s">
        <v>43</v>
      </c>
      <c r="C29" s="5" t="s">
        <v>42</v>
      </c>
      <c r="D29" s="5" t="s">
        <v>16</v>
      </c>
      <c r="E29" s="5">
        <v>3158</v>
      </c>
      <c r="F29" s="5">
        <v>2563</v>
      </c>
      <c r="G29" s="5">
        <v>2535</v>
      </c>
      <c r="H29" s="5">
        <v>28</v>
      </c>
      <c r="I29" s="5">
        <v>0</v>
      </c>
      <c r="J29" s="5">
        <v>0</v>
      </c>
      <c r="K29" s="5">
        <v>11</v>
      </c>
      <c r="L29" s="5">
        <v>0</v>
      </c>
      <c r="M29" s="5">
        <v>0</v>
      </c>
    </row>
    <row r="30" spans="1:13" ht="12.95" customHeight="1" x14ac:dyDescent="0.25">
      <c r="A30" s="5" t="str">
        <f>"061803"</f>
        <v>061803</v>
      </c>
      <c r="B30" s="5" t="s">
        <v>44</v>
      </c>
      <c r="C30" s="5" t="s">
        <v>42</v>
      </c>
      <c r="D30" s="5" t="s">
        <v>16</v>
      </c>
      <c r="E30" s="5">
        <v>3276</v>
      </c>
      <c r="F30" s="5">
        <v>2715</v>
      </c>
      <c r="G30" s="5">
        <v>2685</v>
      </c>
      <c r="H30" s="5">
        <v>30</v>
      </c>
      <c r="I30" s="5">
        <v>0</v>
      </c>
      <c r="J30" s="5">
        <v>0</v>
      </c>
      <c r="K30" s="5">
        <v>9</v>
      </c>
      <c r="L30" s="5">
        <v>0</v>
      </c>
      <c r="M30" s="5">
        <v>0</v>
      </c>
    </row>
    <row r="31" spans="1:13" ht="12.95" customHeight="1" x14ac:dyDescent="0.25">
      <c r="A31" s="5" t="str">
        <f>"061804"</f>
        <v>061804</v>
      </c>
      <c r="B31" s="5" t="s">
        <v>45</v>
      </c>
      <c r="C31" s="5" t="s">
        <v>42</v>
      </c>
      <c r="D31" s="5" t="s">
        <v>16</v>
      </c>
      <c r="E31" s="5">
        <v>3072</v>
      </c>
      <c r="F31" s="5">
        <v>2593</v>
      </c>
      <c r="G31" s="5">
        <v>2562</v>
      </c>
      <c r="H31" s="5">
        <v>31</v>
      </c>
      <c r="I31" s="5">
        <v>0</v>
      </c>
      <c r="J31" s="5">
        <v>0</v>
      </c>
      <c r="K31" s="5">
        <v>2</v>
      </c>
      <c r="L31" s="5">
        <v>0</v>
      </c>
      <c r="M31" s="5">
        <v>0</v>
      </c>
    </row>
    <row r="32" spans="1:13" ht="12.95" customHeight="1" x14ac:dyDescent="0.25">
      <c r="A32" s="5" t="str">
        <f>"061805"</f>
        <v>061805</v>
      </c>
      <c r="B32" s="5" t="s">
        <v>46</v>
      </c>
      <c r="C32" s="5" t="s">
        <v>42</v>
      </c>
      <c r="D32" s="5" t="s">
        <v>16</v>
      </c>
      <c r="E32" s="5">
        <v>5676</v>
      </c>
      <c r="F32" s="5">
        <v>4755</v>
      </c>
      <c r="G32" s="5">
        <v>4718</v>
      </c>
      <c r="H32" s="5">
        <v>37</v>
      </c>
      <c r="I32" s="5">
        <v>0</v>
      </c>
      <c r="J32" s="5">
        <v>0</v>
      </c>
      <c r="K32" s="5">
        <v>18</v>
      </c>
      <c r="L32" s="5">
        <v>0</v>
      </c>
      <c r="M32" s="5">
        <v>0</v>
      </c>
    </row>
    <row r="33" spans="1:13" ht="12.95" customHeight="1" x14ac:dyDescent="0.25">
      <c r="A33" s="5" t="str">
        <f>"061806"</f>
        <v>061806</v>
      </c>
      <c r="B33" s="5" t="s">
        <v>47</v>
      </c>
      <c r="C33" s="5" t="s">
        <v>42</v>
      </c>
      <c r="D33" s="5" t="s">
        <v>16</v>
      </c>
      <c r="E33" s="5">
        <v>5533</v>
      </c>
      <c r="F33" s="5">
        <v>4672</v>
      </c>
      <c r="G33" s="5">
        <v>4630</v>
      </c>
      <c r="H33" s="5">
        <v>42</v>
      </c>
      <c r="I33" s="5">
        <v>4</v>
      </c>
      <c r="J33" s="5">
        <v>0</v>
      </c>
      <c r="K33" s="5">
        <v>13</v>
      </c>
      <c r="L33" s="5">
        <v>0</v>
      </c>
      <c r="M33" s="5">
        <v>0</v>
      </c>
    </row>
    <row r="34" spans="1:13" ht="12.95" customHeight="1" x14ac:dyDescent="0.25">
      <c r="A34" s="5" t="str">
        <f>"061807"</f>
        <v>061807</v>
      </c>
      <c r="B34" s="5" t="s">
        <v>48</v>
      </c>
      <c r="C34" s="5" t="s">
        <v>42</v>
      </c>
      <c r="D34" s="5" t="s">
        <v>16</v>
      </c>
      <c r="E34" s="5">
        <v>4797</v>
      </c>
      <c r="F34" s="5">
        <v>4005</v>
      </c>
      <c r="G34" s="5">
        <v>3962</v>
      </c>
      <c r="H34" s="5">
        <v>43</v>
      </c>
      <c r="I34" s="5">
        <v>0</v>
      </c>
      <c r="J34" s="5">
        <v>0</v>
      </c>
      <c r="K34" s="5">
        <v>21</v>
      </c>
      <c r="L34" s="5">
        <v>0</v>
      </c>
      <c r="M34" s="5">
        <v>0</v>
      </c>
    </row>
    <row r="35" spans="1:13" ht="12.95" customHeight="1" x14ac:dyDescent="0.25">
      <c r="A35" s="5" t="str">
        <f>"061808"</f>
        <v>061808</v>
      </c>
      <c r="B35" s="5" t="s">
        <v>49</v>
      </c>
      <c r="C35" s="5" t="s">
        <v>42</v>
      </c>
      <c r="D35" s="5" t="s">
        <v>16</v>
      </c>
      <c r="E35" s="5">
        <v>7079</v>
      </c>
      <c r="F35" s="5">
        <v>5902</v>
      </c>
      <c r="G35" s="5">
        <v>5857</v>
      </c>
      <c r="H35" s="5">
        <v>45</v>
      </c>
      <c r="I35" s="5">
        <v>0</v>
      </c>
      <c r="J35" s="5">
        <v>0</v>
      </c>
      <c r="K35" s="5">
        <v>26</v>
      </c>
      <c r="L35" s="5">
        <v>0</v>
      </c>
      <c r="M35" s="5">
        <v>0</v>
      </c>
    </row>
    <row r="36" spans="1:13" ht="12.95" customHeight="1" x14ac:dyDescent="0.25">
      <c r="A36" s="5" t="str">
        <f>"061809"</f>
        <v>061809</v>
      </c>
      <c r="B36" s="5" t="s">
        <v>50</v>
      </c>
      <c r="C36" s="5" t="s">
        <v>42</v>
      </c>
      <c r="D36" s="5" t="s">
        <v>16</v>
      </c>
      <c r="E36" s="5">
        <v>3812</v>
      </c>
      <c r="F36" s="5">
        <v>3134</v>
      </c>
      <c r="G36" s="5">
        <v>3085</v>
      </c>
      <c r="H36" s="5">
        <v>49</v>
      </c>
      <c r="I36" s="5">
        <v>0</v>
      </c>
      <c r="J36" s="5">
        <v>0</v>
      </c>
      <c r="K36" s="5">
        <v>12</v>
      </c>
      <c r="L36" s="5">
        <v>0</v>
      </c>
      <c r="M36" s="5">
        <v>0</v>
      </c>
    </row>
    <row r="37" spans="1:13" ht="12.95" customHeight="1" x14ac:dyDescent="0.25">
      <c r="A37" s="5" t="str">
        <f>"061810"</f>
        <v>061810</v>
      </c>
      <c r="B37" s="5" t="s">
        <v>51</v>
      </c>
      <c r="C37" s="5" t="s">
        <v>42</v>
      </c>
      <c r="D37" s="5" t="s">
        <v>16</v>
      </c>
      <c r="E37" s="5">
        <v>3544</v>
      </c>
      <c r="F37" s="5">
        <v>3002</v>
      </c>
      <c r="G37" s="5">
        <v>2983</v>
      </c>
      <c r="H37" s="5">
        <v>19</v>
      </c>
      <c r="I37" s="5">
        <v>0</v>
      </c>
      <c r="J37" s="5">
        <v>0</v>
      </c>
      <c r="K37" s="5">
        <v>13</v>
      </c>
      <c r="L37" s="5">
        <v>0</v>
      </c>
      <c r="M37" s="5">
        <v>0</v>
      </c>
    </row>
    <row r="38" spans="1:13" ht="12.95" customHeight="1" x14ac:dyDescent="0.25">
      <c r="A38" s="5" t="str">
        <f>"061811"</f>
        <v>061811</v>
      </c>
      <c r="B38" s="5" t="s">
        <v>52</v>
      </c>
      <c r="C38" s="5" t="s">
        <v>42</v>
      </c>
      <c r="D38" s="5" t="s">
        <v>16</v>
      </c>
      <c r="E38" s="5">
        <v>11155</v>
      </c>
      <c r="F38" s="5">
        <v>9068</v>
      </c>
      <c r="G38" s="5">
        <v>9012</v>
      </c>
      <c r="H38" s="5">
        <v>56</v>
      </c>
      <c r="I38" s="5">
        <v>1</v>
      </c>
      <c r="J38" s="5">
        <v>0</v>
      </c>
      <c r="K38" s="5">
        <v>17</v>
      </c>
      <c r="L38" s="5">
        <v>0</v>
      </c>
      <c r="M38" s="5">
        <v>0</v>
      </c>
    </row>
    <row r="39" spans="1:13" ht="12.95" customHeight="1" x14ac:dyDescent="0.25">
      <c r="A39" s="5" t="str">
        <f>"061812"</f>
        <v>061812</v>
      </c>
      <c r="B39" s="5" t="s">
        <v>53</v>
      </c>
      <c r="C39" s="5" t="s">
        <v>42</v>
      </c>
      <c r="D39" s="5" t="s">
        <v>16</v>
      </c>
      <c r="E39" s="5">
        <v>5180</v>
      </c>
      <c r="F39" s="5">
        <v>4389</v>
      </c>
      <c r="G39" s="5">
        <v>4295</v>
      </c>
      <c r="H39" s="5">
        <v>94</v>
      </c>
      <c r="I39" s="5">
        <v>0</v>
      </c>
      <c r="J39" s="5">
        <v>0</v>
      </c>
      <c r="K39" s="5">
        <v>8</v>
      </c>
      <c r="L39" s="5">
        <v>0</v>
      </c>
      <c r="M39" s="5">
        <v>0</v>
      </c>
    </row>
    <row r="40" spans="1:13" ht="12.95" customHeight="1" x14ac:dyDescent="0.25">
      <c r="A40" s="5" t="str">
        <f>"061813"</f>
        <v>061813</v>
      </c>
      <c r="B40" s="5" t="s">
        <v>54</v>
      </c>
      <c r="C40" s="5" t="s">
        <v>42</v>
      </c>
      <c r="D40" s="5" t="s">
        <v>16</v>
      </c>
      <c r="E40" s="5">
        <v>4191</v>
      </c>
      <c r="F40" s="5">
        <v>3592</v>
      </c>
      <c r="G40" s="5">
        <v>3511</v>
      </c>
      <c r="H40" s="5">
        <v>81</v>
      </c>
      <c r="I40" s="5">
        <v>0</v>
      </c>
      <c r="J40" s="5">
        <v>0</v>
      </c>
      <c r="K40" s="5">
        <v>6</v>
      </c>
      <c r="L40" s="5">
        <v>0</v>
      </c>
      <c r="M40" s="5">
        <v>0</v>
      </c>
    </row>
    <row r="41" spans="1:13" ht="12.95" customHeight="1" x14ac:dyDescent="0.25">
      <c r="A41" s="4" t="s">
        <v>55</v>
      </c>
      <c r="B41" s="4"/>
      <c r="C41" s="4"/>
      <c r="D41" s="4"/>
      <c r="E41" s="4">
        <v>102180</v>
      </c>
      <c r="F41" s="4">
        <v>84982</v>
      </c>
      <c r="G41" s="4">
        <v>83764</v>
      </c>
      <c r="H41" s="4">
        <v>1218</v>
      </c>
      <c r="I41" s="4">
        <v>3</v>
      </c>
      <c r="J41" s="4">
        <v>2</v>
      </c>
      <c r="K41" s="4">
        <v>283</v>
      </c>
      <c r="L41" s="4">
        <v>0</v>
      </c>
      <c r="M41" s="4">
        <v>0</v>
      </c>
    </row>
    <row r="42" spans="1:13" ht="12.95" customHeight="1" x14ac:dyDescent="0.25">
      <c r="A42" s="5" t="str">
        <f>"062001"</f>
        <v>062001</v>
      </c>
      <c r="B42" s="5" t="s">
        <v>56</v>
      </c>
      <c r="C42" s="5" t="s">
        <v>57</v>
      </c>
      <c r="D42" s="5" t="s">
        <v>16</v>
      </c>
      <c r="E42" s="5">
        <v>4515</v>
      </c>
      <c r="F42" s="5">
        <v>3766</v>
      </c>
      <c r="G42" s="5">
        <v>3643</v>
      </c>
      <c r="H42" s="5">
        <v>123</v>
      </c>
      <c r="I42" s="5">
        <v>0</v>
      </c>
      <c r="J42" s="5">
        <v>0</v>
      </c>
      <c r="K42" s="5">
        <v>7</v>
      </c>
      <c r="L42" s="5">
        <v>0</v>
      </c>
      <c r="M42" s="5">
        <v>0</v>
      </c>
    </row>
    <row r="43" spans="1:13" ht="12.95" customHeight="1" x14ac:dyDescent="0.25">
      <c r="A43" s="5" t="str">
        <f>"062002"</f>
        <v>062002</v>
      </c>
      <c r="B43" s="5" t="s">
        <v>58</v>
      </c>
      <c r="C43" s="5" t="s">
        <v>57</v>
      </c>
      <c r="D43" s="5" t="s">
        <v>16</v>
      </c>
      <c r="E43" s="5">
        <v>3694</v>
      </c>
      <c r="F43" s="5">
        <v>3151</v>
      </c>
      <c r="G43" s="5">
        <v>3078</v>
      </c>
      <c r="H43" s="5">
        <v>73</v>
      </c>
      <c r="I43" s="5">
        <v>0</v>
      </c>
      <c r="J43" s="5">
        <v>1</v>
      </c>
      <c r="K43" s="5">
        <v>9</v>
      </c>
      <c r="L43" s="5">
        <v>0</v>
      </c>
      <c r="M43" s="5">
        <v>0</v>
      </c>
    </row>
    <row r="44" spans="1:13" ht="12.95" customHeight="1" x14ac:dyDescent="0.25">
      <c r="A44" s="5" t="str">
        <f>"062003"</f>
        <v>062003</v>
      </c>
      <c r="B44" s="5" t="s">
        <v>59</v>
      </c>
      <c r="C44" s="5" t="s">
        <v>57</v>
      </c>
      <c r="D44" s="5" t="s">
        <v>16</v>
      </c>
      <c r="E44" s="5">
        <v>4687</v>
      </c>
      <c r="F44" s="5">
        <v>3929</v>
      </c>
      <c r="G44" s="5">
        <v>3824</v>
      </c>
      <c r="H44" s="5">
        <v>105</v>
      </c>
      <c r="I44" s="5">
        <v>0</v>
      </c>
      <c r="J44" s="5">
        <v>0</v>
      </c>
      <c r="K44" s="5">
        <v>3</v>
      </c>
      <c r="L44" s="5">
        <v>0</v>
      </c>
      <c r="M44" s="5">
        <v>0</v>
      </c>
    </row>
    <row r="45" spans="1:13" ht="12.95" customHeight="1" x14ac:dyDescent="0.25">
      <c r="A45" s="5" t="str">
        <f>"062004"</f>
        <v>062004</v>
      </c>
      <c r="B45" s="5" t="s">
        <v>60</v>
      </c>
      <c r="C45" s="5" t="s">
        <v>57</v>
      </c>
      <c r="D45" s="5" t="s">
        <v>16</v>
      </c>
      <c r="E45" s="5">
        <v>6842</v>
      </c>
      <c r="F45" s="5">
        <v>5671</v>
      </c>
      <c r="G45" s="5">
        <v>5594</v>
      </c>
      <c r="H45" s="5">
        <v>77</v>
      </c>
      <c r="I45" s="5">
        <v>0</v>
      </c>
      <c r="J45" s="5">
        <v>0</v>
      </c>
      <c r="K45" s="5">
        <v>40</v>
      </c>
      <c r="L45" s="5">
        <v>0</v>
      </c>
      <c r="M45" s="5">
        <v>0</v>
      </c>
    </row>
    <row r="46" spans="1:13" ht="12.95" customHeight="1" x14ac:dyDescent="0.25">
      <c r="A46" s="5" t="str">
        <f>"062005"</f>
        <v>062005</v>
      </c>
      <c r="B46" s="5" t="s">
        <v>61</v>
      </c>
      <c r="C46" s="5" t="s">
        <v>57</v>
      </c>
      <c r="D46" s="5" t="s">
        <v>16</v>
      </c>
      <c r="E46" s="5">
        <v>6052</v>
      </c>
      <c r="F46" s="5">
        <v>4998</v>
      </c>
      <c r="G46" s="5">
        <v>4925</v>
      </c>
      <c r="H46" s="5">
        <v>73</v>
      </c>
      <c r="I46" s="5">
        <v>1</v>
      </c>
      <c r="J46" s="5">
        <v>0</v>
      </c>
      <c r="K46" s="5">
        <v>12</v>
      </c>
      <c r="L46" s="5">
        <v>0</v>
      </c>
      <c r="M46" s="5">
        <v>0</v>
      </c>
    </row>
    <row r="47" spans="1:13" ht="12.95" customHeight="1" x14ac:dyDescent="0.25">
      <c r="A47" s="5" t="str">
        <f>"062006"</f>
        <v>062006</v>
      </c>
      <c r="B47" s="5" t="s">
        <v>62</v>
      </c>
      <c r="C47" s="5" t="s">
        <v>57</v>
      </c>
      <c r="D47" s="5" t="s">
        <v>16</v>
      </c>
      <c r="E47" s="5">
        <v>5203</v>
      </c>
      <c r="F47" s="5">
        <v>4361</v>
      </c>
      <c r="G47" s="5">
        <v>4331</v>
      </c>
      <c r="H47" s="5">
        <v>30</v>
      </c>
      <c r="I47" s="5">
        <v>0</v>
      </c>
      <c r="J47" s="5">
        <v>0</v>
      </c>
      <c r="K47" s="5">
        <v>9</v>
      </c>
      <c r="L47" s="5">
        <v>0</v>
      </c>
      <c r="M47" s="5">
        <v>0</v>
      </c>
    </row>
    <row r="48" spans="1:13" ht="12.95" customHeight="1" x14ac:dyDescent="0.25">
      <c r="A48" s="5" t="str">
        <f>"062007"</f>
        <v>062007</v>
      </c>
      <c r="B48" s="5" t="s">
        <v>63</v>
      </c>
      <c r="C48" s="5" t="s">
        <v>57</v>
      </c>
      <c r="D48" s="5" t="s">
        <v>16</v>
      </c>
      <c r="E48" s="5">
        <v>5256</v>
      </c>
      <c r="F48" s="5">
        <v>4434</v>
      </c>
      <c r="G48" s="5">
        <v>4288</v>
      </c>
      <c r="H48" s="5">
        <v>146</v>
      </c>
      <c r="I48" s="5">
        <v>0</v>
      </c>
      <c r="J48" s="5">
        <v>0</v>
      </c>
      <c r="K48" s="5">
        <v>30</v>
      </c>
      <c r="L48" s="5">
        <v>0</v>
      </c>
      <c r="M48" s="5">
        <v>0</v>
      </c>
    </row>
    <row r="49" spans="1:13" ht="12.95" customHeight="1" x14ac:dyDescent="0.25">
      <c r="A49" s="5" t="str">
        <f>"062008"</f>
        <v>062008</v>
      </c>
      <c r="B49" s="5" t="s">
        <v>64</v>
      </c>
      <c r="C49" s="5" t="s">
        <v>57</v>
      </c>
      <c r="D49" s="5" t="s">
        <v>16</v>
      </c>
      <c r="E49" s="5">
        <v>4989</v>
      </c>
      <c r="F49" s="5">
        <v>4274</v>
      </c>
      <c r="G49" s="5">
        <v>4241</v>
      </c>
      <c r="H49" s="5">
        <v>33</v>
      </c>
      <c r="I49" s="5">
        <v>0</v>
      </c>
      <c r="J49" s="5">
        <v>0</v>
      </c>
      <c r="K49" s="5">
        <v>13</v>
      </c>
      <c r="L49" s="5">
        <v>0</v>
      </c>
      <c r="M49" s="5">
        <v>0</v>
      </c>
    </row>
    <row r="50" spans="1:13" ht="12.95" customHeight="1" x14ac:dyDescent="0.25">
      <c r="A50" s="5" t="str">
        <f>"062009"</f>
        <v>062009</v>
      </c>
      <c r="B50" s="5" t="s">
        <v>65</v>
      </c>
      <c r="C50" s="5" t="s">
        <v>57</v>
      </c>
      <c r="D50" s="5" t="s">
        <v>16</v>
      </c>
      <c r="E50" s="5">
        <v>6653</v>
      </c>
      <c r="F50" s="5">
        <v>5418</v>
      </c>
      <c r="G50" s="5">
        <v>5393</v>
      </c>
      <c r="H50" s="5">
        <v>25</v>
      </c>
      <c r="I50" s="5">
        <v>0</v>
      </c>
      <c r="J50" s="5">
        <v>0</v>
      </c>
      <c r="K50" s="5">
        <v>16</v>
      </c>
      <c r="L50" s="5">
        <v>0</v>
      </c>
      <c r="M50" s="5">
        <v>0</v>
      </c>
    </row>
    <row r="51" spans="1:13" ht="12.95" customHeight="1" x14ac:dyDescent="0.25">
      <c r="A51" s="5" t="str">
        <f>"062010"</f>
        <v>062010</v>
      </c>
      <c r="B51" s="5" t="s">
        <v>66</v>
      </c>
      <c r="C51" s="5" t="s">
        <v>57</v>
      </c>
      <c r="D51" s="5" t="s">
        <v>16</v>
      </c>
      <c r="E51" s="5">
        <v>4804</v>
      </c>
      <c r="F51" s="5">
        <v>4039</v>
      </c>
      <c r="G51" s="5">
        <v>3965</v>
      </c>
      <c r="H51" s="5">
        <v>74</v>
      </c>
      <c r="I51" s="5">
        <v>0</v>
      </c>
      <c r="J51" s="5">
        <v>0</v>
      </c>
      <c r="K51" s="5">
        <v>12</v>
      </c>
      <c r="L51" s="5">
        <v>0</v>
      </c>
      <c r="M51" s="5">
        <v>0</v>
      </c>
    </row>
    <row r="52" spans="1:13" ht="12.95" customHeight="1" x14ac:dyDescent="0.25">
      <c r="A52" s="5" t="str">
        <f>"062011"</f>
        <v>062011</v>
      </c>
      <c r="B52" s="5" t="s">
        <v>67</v>
      </c>
      <c r="C52" s="5" t="s">
        <v>57</v>
      </c>
      <c r="D52" s="5" t="s">
        <v>16</v>
      </c>
      <c r="E52" s="5">
        <v>4960</v>
      </c>
      <c r="F52" s="5">
        <v>4132</v>
      </c>
      <c r="G52" s="5">
        <v>4037</v>
      </c>
      <c r="H52" s="5">
        <v>95</v>
      </c>
      <c r="I52" s="5">
        <v>0</v>
      </c>
      <c r="J52" s="5">
        <v>0</v>
      </c>
      <c r="K52" s="5">
        <v>2</v>
      </c>
      <c r="L52" s="5">
        <v>0</v>
      </c>
      <c r="M52" s="5">
        <v>0</v>
      </c>
    </row>
    <row r="53" spans="1:13" ht="12.95" customHeight="1" x14ac:dyDescent="0.25">
      <c r="A53" s="5" t="str">
        <f>"062012"</f>
        <v>062012</v>
      </c>
      <c r="B53" s="5" t="s">
        <v>68</v>
      </c>
      <c r="C53" s="5" t="s">
        <v>57</v>
      </c>
      <c r="D53" s="5" t="s">
        <v>16</v>
      </c>
      <c r="E53" s="5">
        <v>4101</v>
      </c>
      <c r="F53" s="5">
        <v>3476</v>
      </c>
      <c r="G53" s="5">
        <v>3430</v>
      </c>
      <c r="H53" s="5">
        <v>46</v>
      </c>
      <c r="I53" s="5">
        <v>0</v>
      </c>
      <c r="J53" s="5">
        <v>1</v>
      </c>
      <c r="K53" s="5">
        <v>5</v>
      </c>
      <c r="L53" s="5">
        <v>0</v>
      </c>
      <c r="M53" s="5">
        <v>0</v>
      </c>
    </row>
    <row r="54" spans="1:13" ht="12.95" customHeight="1" x14ac:dyDescent="0.25">
      <c r="A54" s="5" t="str">
        <f>"062013"</f>
        <v>062013</v>
      </c>
      <c r="B54" s="5" t="s">
        <v>69</v>
      </c>
      <c r="C54" s="5" t="s">
        <v>57</v>
      </c>
      <c r="D54" s="5" t="s">
        <v>16</v>
      </c>
      <c r="E54" s="5">
        <v>10433</v>
      </c>
      <c r="F54" s="5">
        <v>8753</v>
      </c>
      <c r="G54" s="5">
        <v>8719</v>
      </c>
      <c r="H54" s="5">
        <v>34</v>
      </c>
      <c r="I54" s="5">
        <v>0</v>
      </c>
      <c r="J54" s="5">
        <v>0</v>
      </c>
      <c r="K54" s="5">
        <v>68</v>
      </c>
      <c r="L54" s="5">
        <v>0</v>
      </c>
      <c r="M54" s="5">
        <v>0</v>
      </c>
    </row>
    <row r="55" spans="1:13" ht="12.95" customHeight="1" x14ac:dyDescent="0.25">
      <c r="A55" s="5" t="str">
        <f>"062014"</f>
        <v>062014</v>
      </c>
      <c r="B55" s="5" t="s">
        <v>70</v>
      </c>
      <c r="C55" s="5" t="s">
        <v>57</v>
      </c>
      <c r="D55" s="5" t="s">
        <v>16</v>
      </c>
      <c r="E55" s="5">
        <v>23756</v>
      </c>
      <c r="F55" s="5">
        <v>19287</v>
      </c>
      <c r="G55" s="5">
        <v>19070</v>
      </c>
      <c r="H55" s="5">
        <v>217</v>
      </c>
      <c r="I55" s="5">
        <v>2</v>
      </c>
      <c r="J55" s="5">
        <v>0</v>
      </c>
      <c r="K55" s="5">
        <v>44</v>
      </c>
      <c r="L55" s="5">
        <v>0</v>
      </c>
      <c r="M55" s="5">
        <v>0</v>
      </c>
    </row>
    <row r="56" spans="1:13" ht="12.95" customHeight="1" x14ac:dyDescent="0.25">
      <c r="A56" s="5" t="str">
        <f>"062015"</f>
        <v>062015</v>
      </c>
      <c r="B56" s="5" t="s">
        <v>71</v>
      </c>
      <c r="C56" s="5" t="s">
        <v>57</v>
      </c>
      <c r="D56" s="5" t="s">
        <v>16</v>
      </c>
      <c r="E56" s="5">
        <v>6235</v>
      </c>
      <c r="F56" s="5">
        <v>5293</v>
      </c>
      <c r="G56" s="5">
        <v>5226</v>
      </c>
      <c r="H56" s="5">
        <v>67</v>
      </c>
      <c r="I56" s="5">
        <v>0</v>
      </c>
      <c r="J56" s="5">
        <v>0</v>
      </c>
      <c r="K56" s="5">
        <v>13</v>
      </c>
      <c r="L56" s="5">
        <v>0</v>
      </c>
      <c r="M56" s="5">
        <v>0</v>
      </c>
    </row>
    <row r="57" spans="1:13" ht="12.95" customHeight="1" x14ac:dyDescent="0.25">
      <c r="A57" s="5" t="s">
        <v>72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2.95" customHeight="1" x14ac:dyDescent="0.25">
      <c r="A58" s="4" t="str">
        <f>"066401"</f>
        <v>066401</v>
      </c>
      <c r="B58" s="4" t="s">
        <v>73</v>
      </c>
      <c r="C58" s="4" t="s">
        <v>16</v>
      </c>
      <c r="D58" s="4" t="s">
        <v>16</v>
      </c>
      <c r="E58" s="4">
        <v>55856</v>
      </c>
      <c r="F58" s="4">
        <v>47070</v>
      </c>
      <c r="G58" s="4">
        <v>46686</v>
      </c>
      <c r="H58" s="4">
        <v>384</v>
      </c>
      <c r="I58" s="4">
        <v>1</v>
      </c>
      <c r="J58" s="4">
        <v>0</v>
      </c>
      <c r="K58" s="4">
        <v>133</v>
      </c>
      <c r="L58" s="4">
        <v>0</v>
      </c>
      <c r="M58" s="4">
        <v>0</v>
      </c>
    </row>
    <row r="59" spans="1:13" ht="12.95" customHeight="1" x14ac:dyDescent="0.25">
      <c r="A59" s="6" t="s">
        <v>74</v>
      </c>
      <c r="B59" s="6"/>
      <c r="C59" s="6"/>
      <c r="D59" s="6"/>
      <c r="E59" s="6">
        <v>389321</v>
      </c>
      <c r="F59" s="6">
        <v>325208</v>
      </c>
      <c r="G59" s="6">
        <v>321893</v>
      </c>
      <c r="H59" s="6">
        <v>3315</v>
      </c>
      <c r="I59" s="6">
        <v>11</v>
      </c>
      <c r="J59" s="6">
        <v>2</v>
      </c>
      <c r="K59" s="6">
        <v>1050</v>
      </c>
      <c r="L59" s="6">
        <v>0</v>
      </c>
      <c r="M59" s="6">
        <v>0</v>
      </c>
    </row>
  </sheetData>
  <pageMargins left="0.31496062992125984" right="0.11811023622047245" top="0.35433070866141736" bottom="0" header="0.31496062992125984" footer="0.31496062992125984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rejestr_wyborcow_2025_kw_2_2025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Sołdaczuk-Hereta</dc:creator>
  <cp:lastModifiedBy>Anna Soldaczuk-Hereta</cp:lastModifiedBy>
  <cp:lastPrinted>2025-07-14T06:52:09Z</cp:lastPrinted>
  <dcterms:created xsi:type="dcterms:W3CDTF">2025-07-14T07:34:13Z</dcterms:created>
  <dcterms:modified xsi:type="dcterms:W3CDTF">2025-07-14T07:34:13Z</dcterms:modified>
</cp:coreProperties>
</file>