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6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0" i="1"/>
  <c r="A29" i="1"/>
  <c r="A28" i="1"/>
  <c r="A27" i="1"/>
  <c r="A26" i="1"/>
  <c r="A25" i="1"/>
  <c r="A24" i="1"/>
  <c r="A23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<sst xmlns="http://schemas.openxmlformats.org/spreadsheetml/2006/main" count="115" uniqueCount="96">
  <si>
    <t>Kod TERYT</t>
  </si>
  <si>
    <t>Gmina</t>
  </si>
  <si>
    <t>Powiat biłgorajski</t>
  </si>
  <si>
    <t>m. Biłgoraj</t>
  </si>
  <si>
    <t>gm. Aleksandrów</t>
  </si>
  <si>
    <t>gm. Biłgoraj</t>
  </si>
  <si>
    <t>gm. Biszcza</t>
  </si>
  <si>
    <t>gm. Frampol</t>
  </si>
  <si>
    <t>gm. Goraj</t>
  </si>
  <si>
    <t>gm. Józefów</t>
  </si>
  <si>
    <t>gm. Księżpol</t>
  </si>
  <si>
    <t>gm. Łukowa</t>
  </si>
  <si>
    <t>gm. Obsza</t>
  </si>
  <si>
    <t>gm. Potok Górny</t>
  </si>
  <si>
    <t>gm. Tarnogród</t>
  </si>
  <si>
    <t>gm. Tereszpol</t>
  </si>
  <si>
    <t>gm. Turobin</t>
  </si>
  <si>
    <t>Powiat hrubieszowski</t>
  </si>
  <si>
    <t>m. Hrubieszów</t>
  </si>
  <si>
    <t>gm. Dołhobyczów</t>
  </si>
  <si>
    <t>gm. Horodło</t>
  </si>
  <si>
    <t>gm. Hrubieszów</t>
  </si>
  <si>
    <t>gm. Mircze</t>
  </si>
  <si>
    <t>gm. Trzeszczany</t>
  </si>
  <si>
    <t>gm. Uchanie</t>
  </si>
  <si>
    <t>gm. Werbkowice</t>
  </si>
  <si>
    <t>Powiat tomaszowski</t>
  </si>
  <si>
    <t>m. Tomaszów Lubelski</t>
  </si>
  <si>
    <t>gm. Bełżec</t>
  </si>
  <si>
    <t>gm. Jarczów</t>
  </si>
  <si>
    <t>gm. Krynice</t>
  </si>
  <si>
    <t>gm. Lubycza Królewska</t>
  </si>
  <si>
    <t>gm. Łaszczów</t>
  </si>
  <si>
    <t>gm. Rachanie</t>
  </si>
  <si>
    <t>gm. Susiec</t>
  </si>
  <si>
    <t>gm. Tarnawatka</t>
  </si>
  <si>
    <t>gm. Telatyn</t>
  </si>
  <si>
    <t>gm. Tomaszów Lubelski</t>
  </si>
  <si>
    <t>gm. Tyszowce</t>
  </si>
  <si>
    <t>gm. Ulhówek</t>
  </si>
  <si>
    <t>Powiat zamojski</t>
  </si>
  <si>
    <t>gm. Adamów</t>
  </si>
  <si>
    <t>gm. Grabowiec</t>
  </si>
  <si>
    <t>gm. Komarów-Osada</t>
  </si>
  <si>
    <t>gm. Krasnobród</t>
  </si>
  <si>
    <t>gm. Łabunie</t>
  </si>
  <si>
    <t>gm. Miączyn</t>
  </si>
  <si>
    <t>gm. Nielisz</t>
  </si>
  <si>
    <t>gm. Radecznica</t>
  </si>
  <si>
    <t>gm. Sitno</t>
  </si>
  <si>
    <t>gm. Skierbieszów</t>
  </si>
  <si>
    <t>gm. Stary Zamość</t>
  </si>
  <si>
    <t>gm. Sułów</t>
  </si>
  <si>
    <t>gm. Szczebrzeszyn</t>
  </si>
  <si>
    <t>gm. Zamość</t>
  </si>
  <si>
    <t>gm. Zwierzyniec</t>
  </si>
  <si>
    <t>Miasto na prawach powiatu</t>
  </si>
  <si>
    <t>m. Zamość</t>
  </si>
  <si>
    <t>Suma</t>
  </si>
  <si>
    <t xml:space="preserve">Liczba </t>
  </si>
  <si>
    <t xml:space="preserve">Liczba wyborców </t>
  </si>
  <si>
    <t>Liczba wyborców</t>
  </si>
  <si>
    <t xml:space="preserve">Informacja </t>
  </si>
  <si>
    <t>Informacja</t>
  </si>
  <si>
    <t>Informacja o liczbie</t>
  </si>
  <si>
    <t xml:space="preserve">Informacja o liczbie </t>
  </si>
  <si>
    <t>mieszkańców</t>
  </si>
  <si>
    <t>wyborców</t>
  </si>
  <si>
    <t>wpisanych</t>
  </si>
  <si>
    <t>o liczbie wyb.</t>
  </si>
  <si>
    <t xml:space="preserve"> o liczbie wyb.</t>
  </si>
  <si>
    <t>wyb.  skreślonych</t>
  </si>
  <si>
    <t>wyb. skreślonych</t>
  </si>
  <si>
    <t>ogółem</t>
  </si>
  <si>
    <t>z urzędu</t>
  </si>
  <si>
    <t>na wniosek</t>
  </si>
  <si>
    <t>wpisanych ogółem</t>
  </si>
  <si>
    <t xml:space="preserve"> wpisanych </t>
  </si>
  <si>
    <t>(§ 6 ust. 1)</t>
  </si>
  <si>
    <t xml:space="preserve">w części A </t>
  </si>
  <si>
    <t xml:space="preserve"> w części A </t>
  </si>
  <si>
    <t>w części A</t>
  </si>
  <si>
    <t xml:space="preserve">(§ 6 ust. 2) </t>
  </si>
  <si>
    <t>w części B</t>
  </si>
  <si>
    <t>(art. 19) w części A</t>
  </si>
  <si>
    <t xml:space="preserve"> § 1 (Z2A)</t>
  </si>
  <si>
    <t xml:space="preserve"> § 2 (Z2B)</t>
  </si>
  <si>
    <t>§ 3 (Z2C)</t>
  </si>
  <si>
    <t>w części B (ZUE)</t>
  </si>
  <si>
    <t>w części A ogółem</t>
  </si>
  <si>
    <t xml:space="preserve"> pkt 1 (R41)</t>
  </si>
  <si>
    <t>pkt 2 (R42)</t>
  </si>
  <si>
    <t>pkt 3 (R43)</t>
  </si>
  <si>
    <t xml:space="preserve"> w części A (R41b)</t>
  </si>
  <si>
    <t>ogółem (RUE)</t>
  </si>
  <si>
    <t>Meldunek z rejestru wyborców wg stanu na dzień 30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</si>
</sst>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6" fillId="0" borderId="3" xfId="0" applyFont="1" applyBorder="1"/>
    <xf numFmtId="0" fontId="0" fillId="0" borderId="5" xfId="0" applyBorder="1"/>
    <xf numFmtId="0" fontId="6" fillId="0" borderId="5" xfId="0" applyFont="1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4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4" xfId="0" applyFont="1" applyFill="1" applyBorder="1"/>
    <xf numFmtId="0" fontId="0" fillId="5" borderId="3" xfId="0" applyFill="1" applyBorder="1"/>
    <xf numFmtId="0" fontId="0" fillId="5" borderId="5" xfId="0" applyFill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99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tabSelected="1" topLeftCell="A34" workbookViewId="0">
      <selection activeCell="D48" sqref="D48"/>
    </sheetView>
  </sheetViews>
  <sheetFormatPr defaultRowHeight="14.25" x14ac:dyDescent="0.45"/>
  <cols>
    <col min="1" max="1" width="13" customWidth="1"/>
    <col min="2" max="2" width="17.86328125" customWidth="1"/>
    <col min="3" max="3" width="13.265625" customWidth="1"/>
    <col min="4" max="4" width="12.73046875" customWidth="1"/>
    <col min="5" max="5" width="14" customWidth="1"/>
    <col min="6" max="6" width="13.265625" customWidth="1"/>
    <col min="7" max="7" width="15.73046875" customWidth="1"/>
    <col min="8" max="8" width="12" customWidth="1"/>
    <col min="9" max="9" width="11.265625" customWidth="1"/>
    <col min="10" max="10" width="12.265625" customWidth="1"/>
    <col min="11" max="11" width="13.73046875" customWidth="1"/>
    <col min="12" max="12" width="14.265625" customWidth="1"/>
    <col min="13" max="13" width="15" customWidth="1"/>
    <col min="14" max="14" width="14.265625" customWidth="1"/>
    <col min="15" max="15" width="14" customWidth="1"/>
    <col min="16" max="17" width="15" customWidth="1"/>
  </cols>
  <sheetData>
    <row r="1" spans="1:17" ht="15.75" x14ac:dyDescent="0.5">
      <c r="A1" s="2" t="s">
        <v>95</v>
      </c>
      <c r="B1" s="3"/>
      <c r="C1" s="3"/>
    </row>
    <row r="2" spans="1:17" ht="18" customHeight="1" x14ac:dyDescent="0.45"/>
    <row r="3" spans="1:17" x14ac:dyDescent="0.45">
      <c r="A3" s="4" t="s">
        <v>0</v>
      </c>
      <c r="B3" s="4" t="s">
        <v>1</v>
      </c>
      <c r="C3" s="4" t="s">
        <v>59</v>
      </c>
      <c r="D3" s="4" t="s">
        <v>59</v>
      </c>
      <c r="E3" s="19" t="s">
        <v>60</v>
      </c>
      <c r="F3" s="10" t="s">
        <v>61</v>
      </c>
      <c r="G3" s="10" t="s">
        <v>62</v>
      </c>
      <c r="H3" s="10" t="s">
        <v>62</v>
      </c>
      <c r="I3" s="10" t="s">
        <v>63</v>
      </c>
      <c r="J3" s="10" t="s">
        <v>62</v>
      </c>
      <c r="K3" s="13" t="s">
        <v>62</v>
      </c>
      <c r="L3" s="16" t="s">
        <v>64</v>
      </c>
      <c r="M3" s="16" t="s">
        <v>65</v>
      </c>
      <c r="N3" s="16" t="s">
        <v>65</v>
      </c>
      <c r="O3" s="16" t="s">
        <v>64</v>
      </c>
      <c r="P3" s="16" t="s">
        <v>65</v>
      </c>
      <c r="Q3" s="16" t="s">
        <v>65</v>
      </c>
    </row>
    <row r="4" spans="1:17" x14ac:dyDescent="0.45">
      <c r="A4" s="5"/>
      <c r="B4" s="5"/>
      <c r="C4" s="5" t="s">
        <v>66</v>
      </c>
      <c r="D4" s="5" t="s">
        <v>67</v>
      </c>
      <c r="E4" s="20" t="s">
        <v>68</v>
      </c>
      <c r="F4" s="11" t="s">
        <v>68</v>
      </c>
      <c r="G4" s="11" t="s">
        <v>69</v>
      </c>
      <c r="H4" s="11" t="s">
        <v>69</v>
      </c>
      <c r="I4" s="11" t="s">
        <v>69</v>
      </c>
      <c r="J4" s="11" t="s">
        <v>69</v>
      </c>
      <c r="K4" s="14" t="s">
        <v>70</v>
      </c>
      <c r="L4" s="17" t="s">
        <v>71</v>
      </c>
      <c r="M4" s="17" t="s">
        <v>72</v>
      </c>
      <c r="N4" s="17" t="s">
        <v>71</v>
      </c>
      <c r="O4" s="17" t="s">
        <v>71</v>
      </c>
      <c r="P4" s="17" t="s">
        <v>71</v>
      </c>
      <c r="Q4" s="17" t="s">
        <v>72</v>
      </c>
    </row>
    <row r="5" spans="1:17" x14ac:dyDescent="0.45">
      <c r="A5" s="5"/>
      <c r="B5" s="5"/>
      <c r="C5" s="5"/>
      <c r="D5" s="5" t="s">
        <v>73</v>
      </c>
      <c r="E5" s="20" t="s">
        <v>74</v>
      </c>
      <c r="F5" s="11" t="s">
        <v>75</v>
      </c>
      <c r="G5" s="11" t="s">
        <v>76</v>
      </c>
      <c r="H5" s="11" t="s">
        <v>68</v>
      </c>
      <c r="I5" s="11" t="s">
        <v>68</v>
      </c>
      <c r="J5" s="11" t="s">
        <v>68</v>
      </c>
      <c r="K5" s="14" t="s">
        <v>77</v>
      </c>
      <c r="L5" s="17" t="s">
        <v>78</v>
      </c>
      <c r="M5" s="17" t="s">
        <v>79</v>
      </c>
      <c r="N5" s="17" t="s">
        <v>80</v>
      </c>
      <c r="O5" s="17" t="s">
        <v>81</v>
      </c>
      <c r="P5" s="17" t="s">
        <v>82</v>
      </c>
      <c r="Q5" s="17" t="s">
        <v>83</v>
      </c>
    </row>
    <row r="6" spans="1:17" x14ac:dyDescent="0.45">
      <c r="A6" s="6"/>
      <c r="B6" s="6"/>
      <c r="C6" s="6"/>
      <c r="D6" s="6"/>
      <c r="E6" s="21"/>
      <c r="F6" s="12"/>
      <c r="G6" s="12" t="s">
        <v>84</v>
      </c>
      <c r="H6" s="12" t="s">
        <v>85</v>
      </c>
      <c r="I6" s="12" t="s">
        <v>86</v>
      </c>
      <c r="J6" s="12" t="s">
        <v>87</v>
      </c>
      <c r="K6" s="15" t="s">
        <v>88</v>
      </c>
      <c r="L6" s="18" t="s">
        <v>89</v>
      </c>
      <c r="M6" s="18" t="s">
        <v>90</v>
      </c>
      <c r="N6" s="18" t="s">
        <v>91</v>
      </c>
      <c r="O6" s="18" t="s">
        <v>92</v>
      </c>
      <c r="P6" s="18" t="s">
        <v>93</v>
      </c>
      <c r="Q6" s="18" t="s">
        <v>94</v>
      </c>
    </row>
    <row r="7" spans="1:17" x14ac:dyDescent="0.45">
      <c r="A7" s="22" t="s">
        <v>2</v>
      </c>
      <c r="B7" s="23"/>
      <c r="C7" s="22">
        <v>99375</v>
      </c>
      <c r="D7" s="22">
        <v>81422</v>
      </c>
      <c r="E7" s="22">
        <v>80960</v>
      </c>
      <c r="F7" s="22">
        <v>462</v>
      </c>
      <c r="G7" s="22">
        <v>462</v>
      </c>
      <c r="H7" s="22">
        <v>377</v>
      </c>
      <c r="I7" s="22">
        <v>22</v>
      </c>
      <c r="J7" s="22">
        <v>63</v>
      </c>
      <c r="K7" s="22">
        <v>0</v>
      </c>
      <c r="L7" s="22">
        <v>960</v>
      </c>
      <c r="M7" s="22">
        <v>270</v>
      </c>
      <c r="N7" s="22">
        <v>627</v>
      </c>
      <c r="O7" s="22">
        <v>63</v>
      </c>
      <c r="P7" s="22">
        <v>0</v>
      </c>
      <c r="Q7" s="22">
        <v>0</v>
      </c>
    </row>
    <row r="8" spans="1:17" x14ac:dyDescent="0.45">
      <c r="A8" s="1" t="str">
        <f>"060201"</f>
        <v>060201</v>
      </c>
      <c r="B8" s="8" t="s">
        <v>3</v>
      </c>
      <c r="C8" s="1">
        <v>25367</v>
      </c>
      <c r="D8" s="1">
        <v>20980</v>
      </c>
      <c r="E8" s="1">
        <v>20822</v>
      </c>
      <c r="F8" s="1">
        <v>158</v>
      </c>
      <c r="G8" s="1">
        <v>158</v>
      </c>
      <c r="H8" s="1">
        <v>106</v>
      </c>
      <c r="I8" s="1">
        <v>14</v>
      </c>
      <c r="J8" s="1">
        <v>38</v>
      </c>
      <c r="K8" s="1">
        <v>0</v>
      </c>
      <c r="L8" s="1">
        <v>329</v>
      </c>
      <c r="M8" s="1">
        <v>36</v>
      </c>
      <c r="N8" s="1">
        <v>255</v>
      </c>
      <c r="O8" s="1">
        <v>38</v>
      </c>
      <c r="P8" s="1">
        <v>0</v>
      </c>
      <c r="Q8" s="1">
        <v>0</v>
      </c>
    </row>
    <row r="9" spans="1:17" x14ac:dyDescent="0.45">
      <c r="A9" s="1" t="str">
        <f>"060202"</f>
        <v>060202</v>
      </c>
      <c r="B9" s="8" t="s">
        <v>4</v>
      </c>
      <c r="C9" s="1">
        <v>3297</v>
      </c>
      <c r="D9" s="1">
        <v>2613</v>
      </c>
      <c r="E9" s="1">
        <v>2604</v>
      </c>
      <c r="F9" s="1">
        <v>9</v>
      </c>
      <c r="G9" s="1">
        <v>9</v>
      </c>
      <c r="H9" s="1">
        <v>9</v>
      </c>
      <c r="I9" s="1">
        <v>0</v>
      </c>
      <c r="J9" s="1">
        <v>0</v>
      </c>
      <c r="K9" s="1">
        <v>0</v>
      </c>
      <c r="L9" s="1">
        <v>19</v>
      </c>
      <c r="M9" s="1">
        <v>17</v>
      </c>
      <c r="N9" s="1">
        <v>2</v>
      </c>
      <c r="O9" s="1">
        <v>0</v>
      </c>
      <c r="P9" s="1">
        <v>0</v>
      </c>
      <c r="Q9" s="1">
        <v>0</v>
      </c>
    </row>
    <row r="10" spans="1:17" x14ac:dyDescent="0.45">
      <c r="A10" s="1" t="str">
        <f>"060203"</f>
        <v>060203</v>
      </c>
      <c r="B10" s="8" t="s">
        <v>5</v>
      </c>
      <c r="C10" s="1">
        <v>13457</v>
      </c>
      <c r="D10" s="1">
        <v>10681</v>
      </c>
      <c r="E10" s="1">
        <v>10654</v>
      </c>
      <c r="F10" s="1">
        <v>27</v>
      </c>
      <c r="G10" s="1">
        <v>27</v>
      </c>
      <c r="H10" s="1">
        <v>21</v>
      </c>
      <c r="I10" s="1">
        <v>3</v>
      </c>
      <c r="J10" s="1">
        <v>3</v>
      </c>
      <c r="K10" s="1">
        <v>0</v>
      </c>
      <c r="L10" s="1">
        <v>128</v>
      </c>
      <c r="M10" s="1">
        <v>60</v>
      </c>
      <c r="N10" s="1">
        <v>65</v>
      </c>
      <c r="O10" s="1">
        <v>3</v>
      </c>
      <c r="P10" s="1">
        <v>0</v>
      </c>
      <c r="Q10" s="1">
        <v>0</v>
      </c>
    </row>
    <row r="11" spans="1:17" x14ac:dyDescent="0.45">
      <c r="A11" s="1" t="str">
        <f>"060204"</f>
        <v>060204</v>
      </c>
      <c r="B11" s="8" t="s">
        <v>6</v>
      </c>
      <c r="C11" s="1">
        <v>3794</v>
      </c>
      <c r="D11" s="1">
        <v>3071</v>
      </c>
      <c r="E11" s="1">
        <v>3044</v>
      </c>
      <c r="F11" s="1">
        <v>27</v>
      </c>
      <c r="G11" s="1">
        <v>27</v>
      </c>
      <c r="H11" s="1">
        <v>24</v>
      </c>
      <c r="I11" s="1">
        <v>0</v>
      </c>
      <c r="J11" s="1">
        <v>3</v>
      </c>
      <c r="K11" s="1">
        <v>0</v>
      </c>
      <c r="L11" s="1">
        <v>20</v>
      </c>
      <c r="M11" s="1">
        <v>8</v>
      </c>
      <c r="N11" s="1">
        <v>9</v>
      </c>
      <c r="O11" s="1">
        <v>3</v>
      </c>
      <c r="P11" s="1">
        <v>0</v>
      </c>
      <c r="Q11" s="1">
        <v>0</v>
      </c>
    </row>
    <row r="12" spans="1:17" x14ac:dyDescent="0.45">
      <c r="A12" s="1" t="str">
        <f>"060205"</f>
        <v>060205</v>
      </c>
      <c r="B12" s="8" t="s">
        <v>7</v>
      </c>
      <c r="C12" s="1">
        <v>6003</v>
      </c>
      <c r="D12" s="1">
        <v>4947</v>
      </c>
      <c r="E12" s="1">
        <v>4938</v>
      </c>
      <c r="F12" s="1">
        <v>9</v>
      </c>
      <c r="G12" s="1">
        <v>9</v>
      </c>
      <c r="H12" s="1">
        <v>7</v>
      </c>
      <c r="I12" s="1">
        <v>0</v>
      </c>
      <c r="J12" s="1">
        <v>2</v>
      </c>
      <c r="K12" s="1">
        <v>0</v>
      </c>
      <c r="L12" s="1">
        <v>61</v>
      </c>
      <c r="M12" s="1">
        <v>23</v>
      </c>
      <c r="N12" s="1">
        <v>36</v>
      </c>
      <c r="O12" s="1">
        <v>2</v>
      </c>
      <c r="P12" s="1">
        <v>0</v>
      </c>
      <c r="Q12" s="1">
        <v>0</v>
      </c>
    </row>
    <row r="13" spans="1:17" x14ac:dyDescent="0.45">
      <c r="A13" s="1" t="str">
        <f>"060206"</f>
        <v>060206</v>
      </c>
      <c r="B13" s="8" t="s">
        <v>8</v>
      </c>
      <c r="C13" s="1">
        <v>4025</v>
      </c>
      <c r="D13" s="1">
        <v>3323</v>
      </c>
      <c r="E13" s="1">
        <v>3309</v>
      </c>
      <c r="F13" s="1">
        <v>14</v>
      </c>
      <c r="G13" s="1">
        <v>14</v>
      </c>
      <c r="H13" s="1">
        <v>13</v>
      </c>
      <c r="I13" s="1">
        <v>0</v>
      </c>
      <c r="J13" s="1">
        <v>1</v>
      </c>
      <c r="K13" s="1">
        <v>0</v>
      </c>
      <c r="L13" s="1">
        <v>32</v>
      </c>
      <c r="M13" s="1">
        <v>13</v>
      </c>
      <c r="N13" s="1">
        <v>18</v>
      </c>
      <c r="O13" s="1">
        <v>1</v>
      </c>
      <c r="P13" s="1">
        <v>0</v>
      </c>
      <c r="Q13" s="1">
        <v>0</v>
      </c>
    </row>
    <row r="14" spans="1:17" x14ac:dyDescent="0.45">
      <c r="A14" s="1" t="str">
        <f>"060207"</f>
        <v>060207</v>
      </c>
      <c r="B14" s="8" t="s">
        <v>9</v>
      </c>
      <c r="C14" s="1">
        <v>6696</v>
      </c>
      <c r="D14" s="1">
        <v>5643</v>
      </c>
      <c r="E14" s="1">
        <v>5606</v>
      </c>
      <c r="F14" s="1">
        <v>37</v>
      </c>
      <c r="G14" s="1">
        <v>37</v>
      </c>
      <c r="H14" s="1">
        <v>27</v>
      </c>
      <c r="I14" s="1">
        <v>0</v>
      </c>
      <c r="J14" s="1">
        <v>10</v>
      </c>
      <c r="K14" s="1">
        <v>0</v>
      </c>
      <c r="L14" s="1">
        <v>76</v>
      </c>
      <c r="M14" s="1">
        <v>23</v>
      </c>
      <c r="N14" s="1">
        <v>43</v>
      </c>
      <c r="O14" s="1">
        <v>10</v>
      </c>
      <c r="P14" s="1">
        <v>0</v>
      </c>
      <c r="Q14" s="1">
        <v>0</v>
      </c>
    </row>
    <row r="15" spans="1:17" x14ac:dyDescent="0.45">
      <c r="A15" s="1" t="str">
        <f>"060208"</f>
        <v>060208</v>
      </c>
      <c r="B15" s="8" t="s">
        <v>10</v>
      </c>
      <c r="C15" s="1">
        <v>6874</v>
      </c>
      <c r="D15" s="1">
        <v>5496</v>
      </c>
      <c r="E15" s="1">
        <v>5473</v>
      </c>
      <c r="F15" s="1">
        <v>23</v>
      </c>
      <c r="G15" s="1">
        <v>23</v>
      </c>
      <c r="H15" s="1">
        <v>23</v>
      </c>
      <c r="I15" s="1">
        <v>0</v>
      </c>
      <c r="J15" s="1">
        <v>0</v>
      </c>
      <c r="K15" s="1">
        <v>0</v>
      </c>
      <c r="L15" s="1">
        <v>47</v>
      </c>
      <c r="M15" s="1">
        <v>20</v>
      </c>
      <c r="N15" s="1">
        <v>27</v>
      </c>
      <c r="O15" s="1">
        <v>0</v>
      </c>
      <c r="P15" s="1">
        <v>0</v>
      </c>
      <c r="Q15" s="1">
        <v>0</v>
      </c>
    </row>
    <row r="16" spans="1:17" x14ac:dyDescent="0.45">
      <c r="A16" s="1" t="str">
        <f>"060209"</f>
        <v>060209</v>
      </c>
      <c r="B16" s="8" t="s">
        <v>11</v>
      </c>
      <c r="C16" s="1">
        <v>4217</v>
      </c>
      <c r="D16" s="1">
        <v>3415</v>
      </c>
      <c r="E16" s="1">
        <v>3404</v>
      </c>
      <c r="F16" s="1">
        <v>11</v>
      </c>
      <c r="G16" s="1">
        <v>11</v>
      </c>
      <c r="H16" s="1">
        <v>9</v>
      </c>
      <c r="I16" s="1">
        <v>2</v>
      </c>
      <c r="J16" s="1">
        <v>0</v>
      </c>
      <c r="K16" s="1">
        <v>0</v>
      </c>
      <c r="L16" s="1">
        <v>33</v>
      </c>
      <c r="M16" s="1">
        <v>5</v>
      </c>
      <c r="N16" s="1">
        <v>28</v>
      </c>
      <c r="O16" s="1">
        <v>0</v>
      </c>
      <c r="P16" s="1">
        <v>0</v>
      </c>
      <c r="Q16" s="1">
        <v>0</v>
      </c>
    </row>
    <row r="17" spans="1:17" x14ac:dyDescent="0.45">
      <c r="A17" s="1" t="str">
        <f>"060210"</f>
        <v>060210</v>
      </c>
      <c r="B17" s="8" t="s">
        <v>12</v>
      </c>
      <c r="C17" s="1">
        <v>4165</v>
      </c>
      <c r="D17" s="1">
        <v>3389</v>
      </c>
      <c r="E17" s="1">
        <v>3373</v>
      </c>
      <c r="F17" s="1">
        <v>16</v>
      </c>
      <c r="G17" s="1">
        <v>16</v>
      </c>
      <c r="H17" s="1">
        <v>16</v>
      </c>
      <c r="I17" s="1">
        <v>0</v>
      </c>
      <c r="J17" s="1">
        <v>0</v>
      </c>
      <c r="K17" s="1">
        <v>0</v>
      </c>
      <c r="L17" s="1">
        <v>23</v>
      </c>
      <c r="M17" s="1">
        <v>9</v>
      </c>
      <c r="N17" s="1">
        <v>14</v>
      </c>
      <c r="O17" s="1">
        <v>0</v>
      </c>
      <c r="P17" s="1">
        <v>0</v>
      </c>
      <c r="Q17" s="1">
        <v>0</v>
      </c>
    </row>
    <row r="18" spans="1:17" x14ac:dyDescent="0.45">
      <c r="A18" s="1" t="str">
        <f>"060211"</f>
        <v>060211</v>
      </c>
      <c r="B18" s="8" t="s">
        <v>13</v>
      </c>
      <c r="C18" s="1">
        <v>5237</v>
      </c>
      <c r="D18" s="1">
        <v>4380</v>
      </c>
      <c r="E18" s="1">
        <v>4326</v>
      </c>
      <c r="F18" s="1">
        <v>54</v>
      </c>
      <c r="G18" s="1">
        <v>54</v>
      </c>
      <c r="H18" s="1">
        <v>52</v>
      </c>
      <c r="I18" s="1">
        <v>1</v>
      </c>
      <c r="J18" s="1">
        <v>1</v>
      </c>
      <c r="K18" s="1">
        <v>0</v>
      </c>
      <c r="L18" s="1">
        <v>50</v>
      </c>
      <c r="M18" s="1">
        <v>15</v>
      </c>
      <c r="N18" s="1">
        <v>34</v>
      </c>
      <c r="O18" s="1">
        <v>1</v>
      </c>
      <c r="P18" s="1">
        <v>0</v>
      </c>
      <c r="Q18" s="1">
        <v>0</v>
      </c>
    </row>
    <row r="19" spans="1:17" x14ac:dyDescent="0.45">
      <c r="A19" s="1" t="str">
        <f>"060212"</f>
        <v>060212</v>
      </c>
      <c r="B19" s="8" t="s">
        <v>14</v>
      </c>
      <c r="C19" s="1">
        <v>6491</v>
      </c>
      <c r="D19" s="1">
        <v>5342</v>
      </c>
      <c r="E19" s="1">
        <v>5323</v>
      </c>
      <c r="F19" s="1">
        <v>19</v>
      </c>
      <c r="G19" s="1">
        <v>19</v>
      </c>
      <c r="H19" s="1">
        <v>18</v>
      </c>
      <c r="I19" s="1">
        <v>0</v>
      </c>
      <c r="J19" s="1">
        <v>1</v>
      </c>
      <c r="K19" s="1">
        <v>0</v>
      </c>
      <c r="L19" s="1">
        <v>62</v>
      </c>
      <c r="M19" s="1">
        <v>14</v>
      </c>
      <c r="N19" s="1">
        <v>47</v>
      </c>
      <c r="O19" s="1">
        <v>1</v>
      </c>
      <c r="P19" s="1">
        <v>0</v>
      </c>
      <c r="Q19" s="1">
        <v>0</v>
      </c>
    </row>
    <row r="20" spans="1:17" x14ac:dyDescent="0.45">
      <c r="A20" s="1" t="str">
        <f>"060213"</f>
        <v>060213</v>
      </c>
      <c r="B20" s="8" t="s">
        <v>15</v>
      </c>
      <c r="C20" s="1">
        <v>3909</v>
      </c>
      <c r="D20" s="1">
        <v>3166</v>
      </c>
      <c r="E20" s="1">
        <v>3145</v>
      </c>
      <c r="F20" s="1">
        <v>21</v>
      </c>
      <c r="G20" s="1">
        <v>21</v>
      </c>
      <c r="H20" s="1">
        <v>19</v>
      </c>
      <c r="I20" s="1">
        <v>0</v>
      </c>
      <c r="J20" s="1">
        <v>2</v>
      </c>
      <c r="K20" s="1">
        <v>0</v>
      </c>
      <c r="L20" s="1">
        <v>28</v>
      </c>
      <c r="M20" s="1">
        <v>13</v>
      </c>
      <c r="N20" s="1">
        <v>13</v>
      </c>
      <c r="O20" s="1">
        <v>2</v>
      </c>
      <c r="P20" s="1">
        <v>0</v>
      </c>
      <c r="Q20" s="1">
        <v>0</v>
      </c>
    </row>
    <row r="21" spans="1:17" x14ac:dyDescent="0.45">
      <c r="A21" s="1" t="str">
        <f>"060214"</f>
        <v>060214</v>
      </c>
      <c r="B21" s="8" t="s">
        <v>16</v>
      </c>
      <c r="C21" s="1">
        <v>5843</v>
      </c>
      <c r="D21" s="1">
        <v>4976</v>
      </c>
      <c r="E21" s="1">
        <v>4939</v>
      </c>
      <c r="F21" s="1">
        <v>37</v>
      </c>
      <c r="G21" s="1">
        <v>37</v>
      </c>
      <c r="H21" s="1">
        <v>33</v>
      </c>
      <c r="I21" s="1">
        <v>2</v>
      </c>
      <c r="J21" s="1">
        <v>2</v>
      </c>
      <c r="K21" s="1">
        <v>0</v>
      </c>
      <c r="L21" s="1">
        <v>52</v>
      </c>
      <c r="M21" s="1">
        <v>14</v>
      </c>
      <c r="N21" s="1">
        <v>36</v>
      </c>
      <c r="O21" s="1">
        <v>2</v>
      </c>
      <c r="P21" s="1">
        <v>0</v>
      </c>
      <c r="Q21" s="1">
        <v>0</v>
      </c>
    </row>
    <row r="22" spans="1:17" x14ac:dyDescent="0.45">
      <c r="A22" s="22" t="s">
        <v>17</v>
      </c>
      <c r="B22" s="23"/>
      <c r="C22" s="22">
        <v>60380</v>
      </c>
      <c r="D22" s="22">
        <v>50579</v>
      </c>
      <c r="E22" s="22">
        <v>50331</v>
      </c>
      <c r="F22" s="22">
        <v>248</v>
      </c>
      <c r="G22" s="22">
        <v>248</v>
      </c>
      <c r="H22" s="22">
        <v>201</v>
      </c>
      <c r="I22" s="22">
        <v>2</v>
      </c>
      <c r="J22" s="22">
        <v>45</v>
      </c>
      <c r="K22" s="22">
        <v>0</v>
      </c>
      <c r="L22" s="22">
        <v>640</v>
      </c>
      <c r="M22" s="22">
        <v>103</v>
      </c>
      <c r="N22" s="22">
        <v>492</v>
      </c>
      <c r="O22" s="22">
        <v>45</v>
      </c>
      <c r="P22" s="22">
        <v>0</v>
      </c>
      <c r="Q22" s="22">
        <v>0</v>
      </c>
    </row>
    <row r="23" spans="1:17" x14ac:dyDescent="0.45">
      <c r="A23" s="1" t="str">
        <f>"060401"</f>
        <v>060401</v>
      </c>
      <c r="B23" s="8" t="s">
        <v>18</v>
      </c>
      <c r="C23" s="1">
        <v>16248</v>
      </c>
      <c r="D23" s="1">
        <v>13717</v>
      </c>
      <c r="E23" s="1">
        <v>13664</v>
      </c>
      <c r="F23" s="1">
        <v>53</v>
      </c>
      <c r="G23" s="1">
        <v>53</v>
      </c>
      <c r="H23" s="1">
        <v>39</v>
      </c>
      <c r="I23" s="1">
        <v>1</v>
      </c>
      <c r="J23" s="1">
        <v>13</v>
      </c>
      <c r="K23" s="1">
        <v>0</v>
      </c>
      <c r="L23" s="1">
        <v>221</v>
      </c>
      <c r="M23" s="1">
        <v>36</v>
      </c>
      <c r="N23" s="1">
        <v>172</v>
      </c>
      <c r="O23" s="1">
        <v>13</v>
      </c>
      <c r="P23" s="1">
        <v>0</v>
      </c>
      <c r="Q23" s="1">
        <v>0</v>
      </c>
    </row>
    <row r="24" spans="1:17" x14ac:dyDescent="0.45">
      <c r="A24" s="1" t="str">
        <f>"060402"</f>
        <v>060402</v>
      </c>
      <c r="B24" s="8" t="s">
        <v>19</v>
      </c>
      <c r="C24" s="1">
        <v>5198</v>
      </c>
      <c r="D24" s="1">
        <v>4339</v>
      </c>
      <c r="E24" s="1">
        <v>4319</v>
      </c>
      <c r="F24" s="1">
        <v>20</v>
      </c>
      <c r="G24" s="1">
        <v>20</v>
      </c>
      <c r="H24" s="1">
        <v>15</v>
      </c>
      <c r="I24" s="1">
        <v>0</v>
      </c>
      <c r="J24" s="1">
        <v>5</v>
      </c>
      <c r="K24" s="1">
        <v>0</v>
      </c>
      <c r="L24" s="1">
        <v>59</v>
      </c>
      <c r="M24" s="1">
        <v>7</v>
      </c>
      <c r="N24" s="1">
        <v>47</v>
      </c>
      <c r="O24" s="1">
        <v>5</v>
      </c>
      <c r="P24" s="1">
        <v>0</v>
      </c>
      <c r="Q24" s="1">
        <v>0</v>
      </c>
    </row>
    <row r="25" spans="1:17" x14ac:dyDescent="0.45">
      <c r="A25" s="1" t="str">
        <f>"060403"</f>
        <v>060403</v>
      </c>
      <c r="B25" s="8" t="s">
        <v>20</v>
      </c>
      <c r="C25" s="1">
        <v>4960</v>
      </c>
      <c r="D25" s="1">
        <v>4122</v>
      </c>
      <c r="E25" s="1">
        <v>4075</v>
      </c>
      <c r="F25" s="1">
        <v>47</v>
      </c>
      <c r="G25" s="1">
        <v>47</v>
      </c>
      <c r="H25" s="1">
        <v>41</v>
      </c>
      <c r="I25" s="1">
        <v>0</v>
      </c>
      <c r="J25" s="1">
        <v>6</v>
      </c>
      <c r="K25" s="1">
        <v>0</v>
      </c>
      <c r="L25" s="1">
        <v>63</v>
      </c>
      <c r="M25" s="1">
        <v>8</v>
      </c>
      <c r="N25" s="1">
        <v>49</v>
      </c>
      <c r="O25" s="1">
        <v>6</v>
      </c>
      <c r="P25" s="1">
        <v>0</v>
      </c>
      <c r="Q25" s="1">
        <v>0</v>
      </c>
    </row>
    <row r="26" spans="1:17" x14ac:dyDescent="0.45">
      <c r="A26" s="1" t="str">
        <f>"060404"</f>
        <v>060404</v>
      </c>
      <c r="B26" s="8" t="s">
        <v>21</v>
      </c>
      <c r="C26" s="1">
        <v>9789</v>
      </c>
      <c r="D26" s="1">
        <v>8060</v>
      </c>
      <c r="E26" s="1">
        <v>8039</v>
      </c>
      <c r="F26" s="1">
        <v>21</v>
      </c>
      <c r="G26" s="1">
        <v>21</v>
      </c>
      <c r="H26" s="1">
        <v>16</v>
      </c>
      <c r="I26" s="1">
        <v>0</v>
      </c>
      <c r="J26" s="1">
        <v>5</v>
      </c>
      <c r="K26" s="1">
        <v>0</v>
      </c>
      <c r="L26" s="1">
        <v>78</v>
      </c>
      <c r="M26" s="1">
        <v>14</v>
      </c>
      <c r="N26" s="1">
        <v>59</v>
      </c>
      <c r="O26" s="1">
        <v>5</v>
      </c>
      <c r="P26" s="1">
        <v>0</v>
      </c>
      <c r="Q26" s="1">
        <v>0</v>
      </c>
    </row>
    <row r="27" spans="1:17" x14ac:dyDescent="0.45">
      <c r="A27" s="1" t="str">
        <f>"060405"</f>
        <v>060405</v>
      </c>
      <c r="B27" s="8" t="s">
        <v>22</v>
      </c>
      <c r="C27" s="1">
        <v>6704</v>
      </c>
      <c r="D27" s="1">
        <v>5708</v>
      </c>
      <c r="E27" s="1">
        <v>5678</v>
      </c>
      <c r="F27" s="1">
        <v>30</v>
      </c>
      <c r="G27" s="1">
        <v>30</v>
      </c>
      <c r="H27" s="1">
        <v>26</v>
      </c>
      <c r="I27" s="1">
        <v>1</v>
      </c>
      <c r="J27" s="1">
        <v>3</v>
      </c>
      <c r="K27" s="1">
        <v>0</v>
      </c>
      <c r="L27" s="1">
        <v>51</v>
      </c>
      <c r="M27" s="1">
        <v>9</v>
      </c>
      <c r="N27" s="1">
        <v>39</v>
      </c>
      <c r="O27" s="1">
        <v>3</v>
      </c>
      <c r="P27" s="1">
        <v>0</v>
      </c>
      <c r="Q27" s="1">
        <v>0</v>
      </c>
    </row>
    <row r="28" spans="1:17" x14ac:dyDescent="0.45">
      <c r="A28" s="1" t="str">
        <f>"060406"</f>
        <v>060406</v>
      </c>
      <c r="B28" s="8" t="s">
        <v>23</v>
      </c>
      <c r="C28" s="1">
        <v>4003</v>
      </c>
      <c r="D28" s="1">
        <v>3370</v>
      </c>
      <c r="E28" s="1">
        <v>3359</v>
      </c>
      <c r="F28" s="1">
        <v>11</v>
      </c>
      <c r="G28" s="1">
        <v>11</v>
      </c>
      <c r="H28" s="1">
        <v>10</v>
      </c>
      <c r="I28" s="1">
        <v>0</v>
      </c>
      <c r="J28" s="1">
        <v>1</v>
      </c>
      <c r="K28" s="1">
        <v>0</v>
      </c>
      <c r="L28" s="1">
        <v>36</v>
      </c>
      <c r="M28" s="1">
        <v>6</v>
      </c>
      <c r="N28" s="1">
        <v>29</v>
      </c>
      <c r="O28" s="1">
        <v>1</v>
      </c>
      <c r="P28" s="1">
        <v>0</v>
      </c>
      <c r="Q28" s="1">
        <v>0</v>
      </c>
    </row>
    <row r="29" spans="1:17" x14ac:dyDescent="0.45">
      <c r="A29" s="1" t="str">
        <f>"060407"</f>
        <v>060407</v>
      </c>
      <c r="B29" s="8" t="s">
        <v>24</v>
      </c>
      <c r="C29" s="1">
        <v>4374</v>
      </c>
      <c r="D29" s="1">
        <v>3674</v>
      </c>
      <c r="E29" s="1">
        <v>3651</v>
      </c>
      <c r="F29" s="1">
        <v>23</v>
      </c>
      <c r="G29" s="1">
        <v>23</v>
      </c>
      <c r="H29" s="1">
        <v>22</v>
      </c>
      <c r="I29" s="1">
        <v>0</v>
      </c>
      <c r="J29" s="1">
        <v>1</v>
      </c>
      <c r="K29" s="1">
        <v>0</v>
      </c>
      <c r="L29" s="1">
        <v>38</v>
      </c>
      <c r="M29" s="1">
        <v>7</v>
      </c>
      <c r="N29" s="1">
        <v>30</v>
      </c>
      <c r="O29" s="1">
        <v>1</v>
      </c>
      <c r="P29" s="1">
        <v>0</v>
      </c>
      <c r="Q29" s="1">
        <v>0</v>
      </c>
    </row>
    <row r="30" spans="1:17" x14ac:dyDescent="0.45">
      <c r="A30" s="1" t="str">
        <f>"060408"</f>
        <v>060408</v>
      </c>
      <c r="B30" s="8" t="s">
        <v>25</v>
      </c>
      <c r="C30" s="1">
        <v>9104</v>
      </c>
      <c r="D30" s="1">
        <v>7589</v>
      </c>
      <c r="E30" s="1">
        <v>7546</v>
      </c>
      <c r="F30" s="1">
        <v>43</v>
      </c>
      <c r="G30" s="1">
        <v>43</v>
      </c>
      <c r="H30" s="1">
        <v>32</v>
      </c>
      <c r="I30" s="1">
        <v>0</v>
      </c>
      <c r="J30" s="1">
        <v>11</v>
      </c>
      <c r="K30" s="1">
        <v>0</v>
      </c>
      <c r="L30" s="1">
        <v>94</v>
      </c>
      <c r="M30" s="1">
        <v>16</v>
      </c>
      <c r="N30" s="1">
        <v>67</v>
      </c>
      <c r="O30" s="1">
        <v>11</v>
      </c>
      <c r="P30" s="1">
        <v>0</v>
      </c>
      <c r="Q30" s="1">
        <v>0</v>
      </c>
    </row>
    <row r="31" spans="1:17" x14ac:dyDescent="0.45">
      <c r="A31" s="22" t="s">
        <v>26</v>
      </c>
      <c r="B31" s="23"/>
      <c r="C31" s="22">
        <v>81097</v>
      </c>
      <c r="D31" s="22">
        <v>67316</v>
      </c>
      <c r="E31" s="22">
        <v>66814</v>
      </c>
      <c r="F31" s="22">
        <v>502</v>
      </c>
      <c r="G31" s="22">
        <v>500</v>
      </c>
      <c r="H31" s="22">
        <v>366</v>
      </c>
      <c r="I31" s="22">
        <v>12</v>
      </c>
      <c r="J31" s="22">
        <v>122</v>
      </c>
      <c r="K31" s="22">
        <v>2</v>
      </c>
      <c r="L31" s="22">
        <v>933</v>
      </c>
      <c r="M31" s="22">
        <v>184</v>
      </c>
      <c r="N31" s="22">
        <v>627</v>
      </c>
      <c r="O31" s="22">
        <v>122</v>
      </c>
      <c r="P31" s="22">
        <v>0</v>
      </c>
      <c r="Q31" s="22">
        <v>0</v>
      </c>
    </row>
    <row r="32" spans="1:17" x14ac:dyDescent="0.45">
      <c r="A32" s="1" t="str">
        <f>"061801"</f>
        <v>061801</v>
      </c>
      <c r="B32" s="8" t="s">
        <v>27</v>
      </c>
      <c r="C32" s="1">
        <v>18076</v>
      </c>
      <c r="D32" s="1">
        <v>15230</v>
      </c>
      <c r="E32" s="1">
        <v>15067</v>
      </c>
      <c r="F32" s="1">
        <v>163</v>
      </c>
      <c r="G32" s="1">
        <v>163</v>
      </c>
      <c r="H32" s="1">
        <v>73</v>
      </c>
      <c r="I32" s="1">
        <v>0</v>
      </c>
      <c r="J32" s="1">
        <v>90</v>
      </c>
      <c r="K32" s="1">
        <v>0</v>
      </c>
      <c r="L32" s="1">
        <v>357</v>
      </c>
      <c r="M32" s="1">
        <v>42</v>
      </c>
      <c r="N32" s="1">
        <v>225</v>
      </c>
      <c r="O32" s="1">
        <v>90</v>
      </c>
      <c r="P32" s="1">
        <v>0</v>
      </c>
      <c r="Q32" s="1">
        <v>0</v>
      </c>
    </row>
    <row r="33" spans="1:17" x14ac:dyDescent="0.45">
      <c r="A33" s="1" t="str">
        <f>"061802"</f>
        <v>061802</v>
      </c>
      <c r="B33" s="8" t="s">
        <v>28</v>
      </c>
      <c r="C33" s="1">
        <v>3286</v>
      </c>
      <c r="D33" s="1">
        <v>2628</v>
      </c>
      <c r="E33" s="1">
        <v>2610</v>
      </c>
      <c r="F33" s="1">
        <v>18</v>
      </c>
      <c r="G33" s="1">
        <v>18</v>
      </c>
      <c r="H33" s="1">
        <v>12</v>
      </c>
      <c r="I33" s="1">
        <v>3</v>
      </c>
      <c r="J33" s="1">
        <v>3</v>
      </c>
      <c r="K33" s="1">
        <v>0</v>
      </c>
      <c r="L33" s="1">
        <v>35</v>
      </c>
      <c r="M33" s="1">
        <v>12</v>
      </c>
      <c r="N33" s="1">
        <v>20</v>
      </c>
      <c r="O33" s="1">
        <v>3</v>
      </c>
      <c r="P33" s="1">
        <v>0</v>
      </c>
      <c r="Q33" s="1">
        <v>0</v>
      </c>
    </row>
    <row r="34" spans="1:17" x14ac:dyDescent="0.45">
      <c r="A34" s="1" t="str">
        <f>"061803"</f>
        <v>061803</v>
      </c>
      <c r="B34" s="8" t="s">
        <v>29</v>
      </c>
      <c r="C34" s="1">
        <v>3412</v>
      </c>
      <c r="D34" s="1">
        <v>2820</v>
      </c>
      <c r="E34" s="1">
        <v>2794</v>
      </c>
      <c r="F34" s="1">
        <v>26</v>
      </c>
      <c r="G34" s="1">
        <v>26</v>
      </c>
      <c r="H34" s="1">
        <v>26</v>
      </c>
      <c r="I34" s="1">
        <v>0</v>
      </c>
      <c r="J34" s="1">
        <v>0</v>
      </c>
      <c r="K34" s="1">
        <v>0</v>
      </c>
      <c r="L34" s="1">
        <v>37</v>
      </c>
      <c r="M34" s="1">
        <v>9</v>
      </c>
      <c r="N34" s="1">
        <v>28</v>
      </c>
      <c r="O34" s="1">
        <v>0</v>
      </c>
      <c r="P34" s="1">
        <v>0</v>
      </c>
      <c r="Q34" s="1">
        <v>0</v>
      </c>
    </row>
    <row r="35" spans="1:17" x14ac:dyDescent="0.45">
      <c r="A35" s="1" t="str">
        <f>"061804"</f>
        <v>061804</v>
      </c>
      <c r="B35" s="8" t="s">
        <v>30</v>
      </c>
      <c r="C35" s="1">
        <v>3202</v>
      </c>
      <c r="D35" s="1">
        <v>2681</v>
      </c>
      <c r="E35" s="1">
        <v>2661</v>
      </c>
      <c r="F35" s="1">
        <v>20</v>
      </c>
      <c r="G35" s="1">
        <v>20</v>
      </c>
      <c r="H35" s="1">
        <v>19</v>
      </c>
      <c r="I35" s="1">
        <v>1</v>
      </c>
      <c r="J35" s="1">
        <v>0</v>
      </c>
      <c r="K35" s="1">
        <v>0</v>
      </c>
      <c r="L35" s="1">
        <v>18</v>
      </c>
      <c r="M35" s="1">
        <v>1</v>
      </c>
      <c r="N35" s="1">
        <v>17</v>
      </c>
      <c r="O35" s="1">
        <v>0</v>
      </c>
      <c r="P35" s="1">
        <v>0</v>
      </c>
      <c r="Q35" s="1">
        <v>0</v>
      </c>
    </row>
    <row r="36" spans="1:17" x14ac:dyDescent="0.45">
      <c r="A36" s="1" t="str">
        <f>"061805"</f>
        <v>061805</v>
      </c>
      <c r="B36" s="8" t="s">
        <v>31</v>
      </c>
      <c r="C36" s="1">
        <v>5993</v>
      </c>
      <c r="D36" s="1">
        <v>4961</v>
      </c>
      <c r="E36" s="1">
        <v>4930</v>
      </c>
      <c r="F36" s="1">
        <v>31</v>
      </c>
      <c r="G36" s="1">
        <v>31</v>
      </c>
      <c r="H36" s="1">
        <v>26</v>
      </c>
      <c r="I36" s="1">
        <v>0</v>
      </c>
      <c r="J36" s="1">
        <v>5</v>
      </c>
      <c r="K36" s="1">
        <v>0</v>
      </c>
      <c r="L36" s="1">
        <v>64</v>
      </c>
      <c r="M36" s="1">
        <v>12</v>
      </c>
      <c r="N36" s="1">
        <v>47</v>
      </c>
      <c r="O36" s="1">
        <v>5</v>
      </c>
      <c r="P36" s="1">
        <v>0</v>
      </c>
      <c r="Q36" s="1">
        <v>0</v>
      </c>
    </row>
    <row r="37" spans="1:17" x14ac:dyDescent="0.45">
      <c r="A37" s="1" t="str">
        <f>"061806"</f>
        <v>061806</v>
      </c>
      <c r="B37" s="8" t="s">
        <v>32</v>
      </c>
      <c r="C37" s="1">
        <v>5830</v>
      </c>
      <c r="D37" s="1">
        <v>4879</v>
      </c>
      <c r="E37" s="1">
        <v>4854</v>
      </c>
      <c r="F37" s="1">
        <v>25</v>
      </c>
      <c r="G37" s="1">
        <v>25</v>
      </c>
      <c r="H37" s="1">
        <v>21</v>
      </c>
      <c r="I37" s="1">
        <v>1</v>
      </c>
      <c r="J37" s="1">
        <v>3</v>
      </c>
      <c r="K37" s="1">
        <v>0</v>
      </c>
      <c r="L37" s="1">
        <v>50</v>
      </c>
      <c r="M37" s="1">
        <v>12</v>
      </c>
      <c r="N37" s="1">
        <v>35</v>
      </c>
      <c r="O37" s="1">
        <v>3</v>
      </c>
      <c r="P37" s="1">
        <v>0</v>
      </c>
      <c r="Q37" s="1">
        <v>0</v>
      </c>
    </row>
    <row r="38" spans="1:17" x14ac:dyDescent="0.45">
      <c r="A38" s="1" t="str">
        <f>"061807"</f>
        <v>061807</v>
      </c>
      <c r="B38" s="8" t="s">
        <v>33</v>
      </c>
      <c r="C38" s="1">
        <v>5036</v>
      </c>
      <c r="D38" s="1">
        <v>4179</v>
      </c>
      <c r="E38" s="1">
        <v>4154</v>
      </c>
      <c r="F38" s="1">
        <v>25</v>
      </c>
      <c r="G38" s="1">
        <v>25</v>
      </c>
      <c r="H38" s="1">
        <v>25</v>
      </c>
      <c r="I38" s="1">
        <v>0</v>
      </c>
      <c r="J38" s="1">
        <v>0</v>
      </c>
      <c r="K38" s="1">
        <v>0</v>
      </c>
      <c r="L38" s="1">
        <v>61</v>
      </c>
      <c r="M38" s="1">
        <v>19</v>
      </c>
      <c r="N38" s="1">
        <v>42</v>
      </c>
      <c r="O38" s="1">
        <v>0</v>
      </c>
      <c r="P38" s="1">
        <v>0</v>
      </c>
      <c r="Q38" s="1">
        <v>0</v>
      </c>
    </row>
    <row r="39" spans="1:17" x14ac:dyDescent="0.45">
      <c r="A39" s="1" t="str">
        <f>"061808"</f>
        <v>061808</v>
      </c>
      <c r="B39" s="8" t="s">
        <v>34</v>
      </c>
      <c r="C39" s="1">
        <v>7420</v>
      </c>
      <c r="D39" s="1">
        <v>6114</v>
      </c>
      <c r="E39" s="1">
        <v>6079</v>
      </c>
      <c r="F39" s="1">
        <v>35</v>
      </c>
      <c r="G39" s="1">
        <v>35</v>
      </c>
      <c r="H39" s="1">
        <v>34</v>
      </c>
      <c r="I39" s="1">
        <v>0</v>
      </c>
      <c r="J39" s="1">
        <v>1</v>
      </c>
      <c r="K39" s="1">
        <v>0</v>
      </c>
      <c r="L39" s="1">
        <v>70</v>
      </c>
      <c r="M39" s="1">
        <v>22</v>
      </c>
      <c r="N39" s="1">
        <v>47</v>
      </c>
      <c r="O39" s="1">
        <v>1</v>
      </c>
      <c r="P39" s="1">
        <v>0</v>
      </c>
      <c r="Q39" s="1">
        <v>0</v>
      </c>
    </row>
    <row r="40" spans="1:17" x14ac:dyDescent="0.45">
      <c r="A40" s="1" t="str">
        <f>"061809"</f>
        <v>061809</v>
      </c>
      <c r="B40" s="8" t="s">
        <v>35</v>
      </c>
      <c r="C40" s="1">
        <v>3899</v>
      </c>
      <c r="D40" s="1">
        <v>3193</v>
      </c>
      <c r="E40" s="1">
        <v>3155</v>
      </c>
      <c r="F40" s="1">
        <v>38</v>
      </c>
      <c r="G40" s="1">
        <v>38</v>
      </c>
      <c r="H40" s="1">
        <v>31</v>
      </c>
      <c r="I40" s="1">
        <v>3</v>
      </c>
      <c r="J40" s="1">
        <v>4</v>
      </c>
      <c r="K40" s="1">
        <v>0</v>
      </c>
      <c r="L40" s="1">
        <v>42</v>
      </c>
      <c r="M40" s="1">
        <v>11</v>
      </c>
      <c r="N40" s="1">
        <v>27</v>
      </c>
      <c r="O40" s="1">
        <v>4</v>
      </c>
      <c r="P40" s="1">
        <v>0</v>
      </c>
      <c r="Q40" s="1">
        <v>0</v>
      </c>
    </row>
    <row r="41" spans="1:17" x14ac:dyDescent="0.45">
      <c r="A41" s="1" t="str">
        <f>"061810"</f>
        <v>061810</v>
      </c>
      <c r="B41" s="8" t="s">
        <v>36</v>
      </c>
      <c r="C41" s="1">
        <v>3808</v>
      </c>
      <c r="D41" s="1">
        <v>3186</v>
      </c>
      <c r="E41" s="1">
        <v>3169</v>
      </c>
      <c r="F41" s="1">
        <v>17</v>
      </c>
      <c r="G41" s="1">
        <v>17</v>
      </c>
      <c r="H41" s="1">
        <v>15</v>
      </c>
      <c r="I41" s="1">
        <v>0</v>
      </c>
      <c r="J41" s="1">
        <v>2</v>
      </c>
      <c r="K41" s="1">
        <v>0</v>
      </c>
      <c r="L41" s="1">
        <v>36</v>
      </c>
      <c r="M41" s="1">
        <v>10</v>
      </c>
      <c r="N41" s="1">
        <v>24</v>
      </c>
      <c r="O41" s="1">
        <v>2</v>
      </c>
      <c r="P41" s="1">
        <v>0</v>
      </c>
      <c r="Q41" s="1">
        <v>0</v>
      </c>
    </row>
    <row r="42" spans="1:17" x14ac:dyDescent="0.45">
      <c r="A42" s="1" t="str">
        <f>"061811"</f>
        <v>061811</v>
      </c>
      <c r="B42" s="8" t="s">
        <v>37</v>
      </c>
      <c r="C42" s="1">
        <v>11299</v>
      </c>
      <c r="D42" s="1">
        <v>9163</v>
      </c>
      <c r="E42" s="1">
        <v>9117</v>
      </c>
      <c r="F42" s="1">
        <v>46</v>
      </c>
      <c r="G42" s="1">
        <v>45</v>
      </c>
      <c r="H42" s="1">
        <v>38</v>
      </c>
      <c r="I42" s="1">
        <v>0</v>
      </c>
      <c r="J42" s="1">
        <v>7</v>
      </c>
      <c r="K42" s="1">
        <v>1</v>
      </c>
      <c r="L42" s="1">
        <v>82</v>
      </c>
      <c r="M42" s="1">
        <v>17</v>
      </c>
      <c r="N42" s="1">
        <v>58</v>
      </c>
      <c r="O42" s="1">
        <v>7</v>
      </c>
      <c r="P42" s="1">
        <v>0</v>
      </c>
      <c r="Q42" s="1">
        <v>0</v>
      </c>
    </row>
    <row r="43" spans="1:17" x14ac:dyDescent="0.45">
      <c r="A43" s="1" t="str">
        <f>"061812"</f>
        <v>061812</v>
      </c>
      <c r="B43" s="8" t="s">
        <v>38</v>
      </c>
      <c r="C43" s="1">
        <v>5419</v>
      </c>
      <c r="D43" s="1">
        <v>4516</v>
      </c>
      <c r="E43" s="1">
        <v>4473</v>
      </c>
      <c r="F43" s="1">
        <v>43</v>
      </c>
      <c r="G43" s="1">
        <v>42</v>
      </c>
      <c r="H43" s="1">
        <v>32</v>
      </c>
      <c r="I43" s="1">
        <v>4</v>
      </c>
      <c r="J43" s="1">
        <v>6</v>
      </c>
      <c r="K43" s="1">
        <v>1</v>
      </c>
      <c r="L43" s="1">
        <v>46</v>
      </c>
      <c r="M43" s="1">
        <v>12</v>
      </c>
      <c r="N43" s="1">
        <v>28</v>
      </c>
      <c r="O43" s="1">
        <v>6</v>
      </c>
      <c r="P43" s="1">
        <v>0</v>
      </c>
      <c r="Q43" s="1">
        <v>0</v>
      </c>
    </row>
    <row r="44" spans="1:17" x14ac:dyDescent="0.45">
      <c r="A44" s="1" t="str">
        <f>"061813"</f>
        <v>061813</v>
      </c>
      <c r="B44" s="8" t="s">
        <v>39</v>
      </c>
      <c r="C44" s="1">
        <v>4417</v>
      </c>
      <c r="D44" s="1">
        <v>3766</v>
      </c>
      <c r="E44" s="1">
        <v>3751</v>
      </c>
      <c r="F44" s="1">
        <v>15</v>
      </c>
      <c r="G44" s="1">
        <v>15</v>
      </c>
      <c r="H44" s="1">
        <v>14</v>
      </c>
      <c r="I44" s="1">
        <v>0</v>
      </c>
      <c r="J44" s="1">
        <v>1</v>
      </c>
      <c r="K44" s="1">
        <v>0</v>
      </c>
      <c r="L44" s="1">
        <v>35</v>
      </c>
      <c r="M44" s="1">
        <v>5</v>
      </c>
      <c r="N44" s="1">
        <v>29</v>
      </c>
      <c r="O44" s="1">
        <v>1</v>
      </c>
      <c r="P44" s="1">
        <v>0</v>
      </c>
      <c r="Q44" s="1">
        <v>0</v>
      </c>
    </row>
    <row r="45" spans="1:17" x14ac:dyDescent="0.45">
      <c r="A45" s="22" t="s">
        <v>40</v>
      </c>
      <c r="B45" s="23"/>
      <c r="C45" s="22">
        <v>104940</v>
      </c>
      <c r="D45" s="22">
        <v>86586</v>
      </c>
      <c r="E45" s="22">
        <v>85678</v>
      </c>
      <c r="F45" s="22">
        <v>908</v>
      </c>
      <c r="G45" s="22">
        <v>905</v>
      </c>
      <c r="H45" s="22">
        <v>815</v>
      </c>
      <c r="I45" s="22">
        <v>7</v>
      </c>
      <c r="J45" s="22">
        <v>83</v>
      </c>
      <c r="K45" s="22">
        <v>3</v>
      </c>
      <c r="L45" s="22">
        <v>1078</v>
      </c>
      <c r="M45" s="22">
        <v>259</v>
      </c>
      <c r="N45" s="22">
        <v>736</v>
      </c>
      <c r="O45" s="22">
        <v>83</v>
      </c>
      <c r="P45" s="22">
        <v>0</v>
      </c>
      <c r="Q45" s="22">
        <v>0</v>
      </c>
    </row>
    <row r="46" spans="1:17" x14ac:dyDescent="0.45">
      <c r="A46" s="1" t="str">
        <f>"062001"</f>
        <v>062001</v>
      </c>
      <c r="B46" s="8" t="s">
        <v>41</v>
      </c>
      <c r="C46" s="1">
        <v>4707</v>
      </c>
      <c r="D46" s="1">
        <v>3857</v>
      </c>
      <c r="E46" s="1">
        <v>3737</v>
      </c>
      <c r="F46" s="1">
        <v>120</v>
      </c>
      <c r="G46" s="1">
        <v>120</v>
      </c>
      <c r="H46" s="1">
        <v>120</v>
      </c>
      <c r="I46" s="1">
        <v>0</v>
      </c>
      <c r="J46" s="1">
        <v>0</v>
      </c>
      <c r="K46" s="1">
        <v>0</v>
      </c>
      <c r="L46" s="1">
        <v>39</v>
      </c>
      <c r="M46" s="1">
        <v>6</v>
      </c>
      <c r="N46" s="1">
        <v>33</v>
      </c>
      <c r="O46" s="1">
        <v>0</v>
      </c>
      <c r="P46" s="1">
        <v>0</v>
      </c>
      <c r="Q46" s="1">
        <v>0</v>
      </c>
    </row>
    <row r="47" spans="1:17" x14ac:dyDescent="0.45">
      <c r="A47" s="1" t="str">
        <f>"062002"</f>
        <v>062002</v>
      </c>
      <c r="B47" s="8" t="s">
        <v>42</v>
      </c>
      <c r="C47" s="1">
        <v>3858</v>
      </c>
      <c r="D47" s="1">
        <v>3261</v>
      </c>
      <c r="E47" s="1">
        <v>3219</v>
      </c>
      <c r="F47" s="1">
        <v>42</v>
      </c>
      <c r="G47" s="1">
        <v>42</v>
      </c>
      <c r="H47" s="1">
        <v>38</v>
      </c>
      <c r="I47" s="1">
        <v>0</v>
      </c>
      <c r="J47" s="1">
        <v>4</v>
      </c>
      <c r="K47" s="1">
        <v>0</v>
      </c>
      <c r="L47" s="1">
        <v>32</v>
      </c>
      <c r="M47" s="1">
        <v>7</v>
      </c>
      <c r="N47" s="1">
        <v>21</v>
      </c>
      <c r="O47" s="1">
        <v>4</v>
      </c>
      <c r="P47" s="1">
        <v>0</v>
      </c>
      <c r="Q47" s="1">
        <v>0</v>
      </c>
    </row>
    <row r="48" spans="1:17" x14ac:dyDescent="0.45">
      <c r="A48" s="1" t="str">
        <f>"062003"</f>
        <v>062003</v>
      </c>
      <c r="B48" s="8" t="s">
        <v>43</v>
      </c>
      <c r="C48" s="1">
        <v>4891</v>
      </c>
      <c r="D48" s="1">
        <v>4058</v>
      </c>
      <c r="E48" s="1">
        <v>3965</v>
      </c>
      <c r="F48" s="1">
        <v>93</v>
      </c>
      <c r="G48" s="1">
        <v>93</v>
      </c>
      <c r="H48" s="1">
        <v>76</v>
      </c>
      <c r="I48" s="1">
        <v>3</v>
      </c>
      <c r="J48" s="1">
        <v>14</v>
      </c>
      <c r="K48" s="1">
        <v>0</v>
      </c>
      <c r="L48" s="1">
        <v>50</v>
      </c>
      <c r="M48" s="1">
        <v>2</v>
      </c>
      <c r="N48" s="1">
        <v>34</v>
      </c>
      <c r="O48" s="1">
        <v>14</v>
      </c>
      <c r="P48" s="1">
        <v>0</v>
      </c>
      <c r="Q48" s="1">
        <v>0</v>
      </c>
    </row>
    <row r="49" spans="1:17" x14ac:dyDescent="0.45">
      <c r="A49" s="1" t="str">
        <f>"062004"</f>
        <v>062004</v>
      </c>
      <c r="B49" s="8" t="s">
        <v>44</v>
      </c>
      <c r="C49" s="1">
        <v>7023</v>
      </c>
      <c r="D49" s="1">
        <v>5741</v>
      </c>
      <c r="E49" s="1">
        <v>5699</v>
      </c>
      <c r="F49" s="1">
        <v>42</v>
      </c>
      <c r="G49" s="1">
        <v>42</v>
      </c>
      <c r="H49" s="1">
        <v>37</v>
      </c>
      <c r="I49" s="1">
        <v>0</v>
      </c>
      <c r="J49" s="1">
        <v>5</v>
      </c>
      <c r="K49" s="1">
        <v>0</v>
      </c>
      <c r="L49" s="1">
        <v>101</v>
      </c>
      <c r="M49" s="1">
        <v>37</v>
      </c>
      <c r="N49" s="1">
        <v>59</v>
      </c>
      <c r="O49" s="1">
        <v>5</v>
      </c>
      <c r="P49" s="1">
        <v>0</v>
      </c>
      <c r="Q49" s="1">
        <v>0</v>
      </c>
    </row>
    <row r="50" spans="1:17" x14ac:dyDescent="0.45">
      <c r="A50" s="1" t="str">
        <f>"062005"</f>
        <v>062005</v>
      </c>
      <c r="B50" s="8" t="s">
        <v>45</v>
      </c>
      <c r="C50" s="1">
        <v>6184</v>
      </c>
      <c r="D50" s="1">
        <v>5059</v>
      </c>
      <c r="E50" s="1">
        <v>4997</v>
      </c>
      <c r="F50" s="1">
        <v>62</v>
      </c>
      <c r="G50" s="1">
        <v>61</v>
      </c>
      <c r="H50" s="1">
        <v>49</v>
      </c>
      <c r="I50" s="1">
        <v>0</v>
      </c>
      <c r="J50" s="1">
        <v>12</v>
      </c>
      <c r="K50" s="1">
        <v>1</v>
      </c>
      <c r="L50" s="1">
        <v>70</v>
      </c>
      <c r="M50" s="1">
        <v>10</v>
      </c>
      <c r="N50" s="1">
        <v>48</v>
      </c>
      <c r="O50" s="1">
        <v>12</v>
      </c>
      <c r="P50" s="1">
        <v>0</v>
      </c>
      <c r="Q50" s="1">
        <v>0</v>
      </c>
    </row>
    <row r="51" spans="1:17" x14ac:dyDescent="0.45">
      <c r="A51" s="1" t="str">
        <f>"062006"</f>
        <v>062006</v>
      </c>
      <c r="B51" s="8" t="s">
        <v>46</v>
      </c>
      <c r="C51" s="1">
        <v>5541</v>
      </c>
      <c r="D51" s="1">
        <v>4578</v>
      </c>
      <c r="E51" s="1">
        <v>4558</v>
      </c>
      <c r="F51" s="1">
        <v>20</v>
      </c>
      <c r="G51" s="1">
        <v>20</v>
      </c>
      <c r="H51" s="1">
        <v>19</v>
      </c>
      <c r="I51" s="1">
        <v>0</v>
      </c>
      <c r="J51" s="1">
        <v>1</v>
      </c>
      <c r="K51" s="1">
        <v>0</v>
      </c>
      <c r="L51" s="1">
        <v>42</v>
      </c>
      <c r="M51" s="1">
        <v>7</v>
      </c>
      <c r="N51" s="1">
        <v>34</v>
      </c>
      <c r="O51" s="1">
        <v>1</v>
      </c>
      <c r="P51" s="1">
        <v>0</v>
      </c>
      <c r="Q51" s="1">
        <v>0</v>
      </c>
    </row>
    <row r="52" spans="1:17" x14ac:dyDescent="0.45">
      <c r="A52" s="1" t="str">
        <f>"062007"</f>
        <v>062007</v>
      </c>
      <c r="B52" s="8" t="s">
        <v>47</v>
      </c>
      <c r="C52" s="1">
        <v>5418</v>
      </c>
      <c r="D52" s="1">
        <v>4518</v>
      </c>
      <c r="E52" s="1">
        <v>4450</v>
      </c>
      <c r="F52" s="1">
        <v>68</v>
      </c>
      <c r="G52" s="1">
        <v>68</v>
      </c>
      <c r="H52" s="1">
        <v>67</v>
      </c>
      <c r="I52" s="1">
        <v>0</v>
      </c>
      <c r="J52" s="1">
        <v>1</v>
      </c>
      <c r="K52" s="1">
        <v>0</v>
      </c>
      <c r="L52" s="1">
        <v>52</v>
      </c>
      <c r="M52" s="1">
        <v>29</v>
      </c>
      <c r="N52" s="1">
        <v>22</v>
      </c>
      <c r="O52" s="1">
        <v>1</v>
      </c>
      <c r="P52" s="1">
        <v>0</v>
      </c>
      <c r="Q52" s="1">
        <v>0</v>
      </c>
    </row>
    <row r="53" spans="1:17" x14ac:dyDescent="0.45">
      <c r="A53" s="1" t="str">
        <f>"062008"</f>
        <v>062008</v>
      </c>
      <c r="B53" s="8" t="s">
        <v>48</v>
      </c>
      <c r="C53" s="1">
        <v>5251</v>
      </c>
      <c r="D53" s="1">
        <v>4489</v>
      </c>
      <c r="E53" s="1">
        <v>4461</v>
      </c>
      <c r="F53" s="1">
        <v>28</v>
      </c>
      <c r="G53" s="1">
        <v>28</v>
      </c>
      <c r="H53" s="1">
        <v>24</v>
      </c>
      <c r="I53" s="1">
        <v>1</v>
      </c>
      <c r="J53" s="1">
        <v>3</v>
      </c>
      <c r="K53" s="1">
        <v>0</v>
      </c>
      <c r="L53" s="1">
        <v>49</v>
      </c>
      <c r="M53" s="1">
        <v>13</v>
      </c>
      <c r="N53" s="1">
        <v>33</v>
      </c>
      <c r="O53" s="1">
        <v>3</v>
      </c>
      <c r="P53" s="1">
        <v>0</v>
      </c>
      <c r="Q53" s="1">
        <v>0</v>
      </c>
    </row>
    <row r="54" spans="1:17" x14ac:dyDescent="0.45">
      <c r="A54" s="1" t="str">
        <f>"062009"</f>
        <v>062009</v>
      </c>
      <c r="B54" s="8" t="s">
        <v>49</v>
      </c>
      <c r="C54" s="1">
        <v>6713</v>
      </c>
      <c r="D54" s="1">
        <v>5395</v>
      </c>
      <c r="E54" s="1">
        <v>5379</v>
      </c>
      <c r="F54" s="1">
        <v>16</v>
      </c>
      <c r="G54" s="1">
        <v>16</v>
      </c>
      <c r="H54" s="1">
        <v>15</v>
      </c>
      <c r="I54" s="1">
        <v>0</v>
      </c>
      <c r="J54" s="1">
        <v>1</v>
      </c>
      <c r="K54" s="1">
        <v>0</v>
      </c>
      <c r="L54" s="1">
        <v>64</v>
      </c>
      <c r="M54" s="1">
        <v>16</v>
      </c>
      <c r="N54" s="1">
        <v>47</v>
      </c>
      <c r="O54" s="1">
        <v>1</v>
      </c>
      <c r="P54" s="1">
        <v>0</v>
      </c>
      <c r="Q54" s="1">
        <v>0</v>
      </c>
    </row>
    <row r="55" spans="1:17" x14ac:dyDescent="0.45">
      <c r="A55" s="1" t="str">
        <f>"062010"</f>
        <v>062010</v>
      </c>
      <c r="B55" s="8" t="s">
        <v>50</v>
      </c>
      <c r="C55" s="1">
        <v>4988</v>
      </c>
      <c r="D55" s="1">
        <v>4145</v>
      </c>
      <c r="E55" s="1">
        <v>4095</v>
      </c>
      <c r="F55" s="1">
        <v>50</v>
      </c>
      <c r="G55" s="1">
        <v>50</v>
      </c>
      <c r="H55" s="1">
        <v>45</v>
      </c>
      <c r="I55" s="1">
        <v>0</v>
      </c>
      <c r="J55" s="1">
        <v>5</v>
      </c>
      <c r="K55" s="1">
        <v>0</v>
      </c>
      <c r="L55" s="1">
        <v>52</v>
      </c>
      <c r="M55" s="1">
        <v>11</v>
      </c>
      <c r="N55" s="1">
        <v>36</v>
      </c>
      <c r="O55" s="1">
        <v>5</v>
      </c>
      <c r="P55" s="1">
        <v>0</v>
      </c>
      <c r="Q55" s="1">
        <v>0</v>
      </c>
    </row>
    <row r="56" spans="1:17" x14ac:dyDescent="0.45">
      <c r="A56" s="1" t="str">
        <f>"062011"</f>
        <v>062011</v>
      </c>
      <c r="B56" s="8" t="s">
        <v>51</v>
      </c>
      <c r="C56" s="1">
        <v>5116</v>
      </c>
      <c r="D56" s="1">
        <v>4227</v>
      </c>
      <c r="E56" s="1">
        <v>4160</v>
      </c>
      <c r="F56" s="1">
        <v>67</v>
      </c>
      <c r="G56" s="1">
        <v>67</v>
      </c>
      <c r="H56" s="1">
        <v>61</v>
      </c>
      <c r="I56" s="1">
        <v>0</v>
      </c>
      <c r="J56" s="1">
        <v>6</v>
      </c>
      <c r="K56" s="1">
        <v>0</v>
      </c>
      <c r="L56" s="1">
        <v>33</v>
      </c>
      <c r="M56" s="1">
        <v>3</v>
      </c>
      <c r="N56" s="1">
        <v>24</v>
      </c>
      <c r="O56" s="1">
        <v>6</v>
      </c>
      <c r="P56" s="1">
        <v>0</v>
      </c>
      <c r="Q56" s="1">
        <v>0</v>
      </c>
    </row>
    <row r="57" spans="1:17" x14ac:dyDescent="0.45">
      <c r="A57" s="1" t="str">
        <f>"062012"</f>
        <v>062012</v>
      </c>
      <c r="B57" s="8" t="s">
        <v>52</v>
      </c>
      <c r="C57" s="1">
        <v>4284</v>
      </c>
      <c r="D57" s="1">
        <v>3603</v>
      </c>
      <c r="E57" s="1">
        <v>3568</v>
      </c>
      <c r="F57" s="1">
        <v>35</v>
      </c>
      <c r="G57" s="1">
        <v>35</v>
      </c>
      <c r="H57" s="1">
        <v>34</v>
      </c>
      <c r="I57" s="1">
        <v>0</v>
      </c>
      <c r="J57" s="1">
        <v>1</v>
      </c>
      <c r="K57" s="1">
        <v>0</v>
      </c>
      <c r="L57" s="1">
        <v>31</v>
      </c>
      <c r="M57" s="1">
        <v>7</v>
      </c>
      <c r="N57" s="1">
        <v>23</v>
      </c>
      <c r="O57" s="1">
        <v>1</v>
      </c>
      <c r="P57" s="1">
        <v>0</v>
      </c>
      <c r="Q57" s="1">
        <v>0</v>
      </c>
    </row>
    <row r="58" spans="1:17" x14ac:dyDescent="0.45">
      <c r="A58" s="1" t="str">
        <f>"062013"</f>
        <v>062013</v>
      </c>
      <c r="B58" s="8" t="s">
        <v>53</v>
      </c>
      <c r="C58" s="1">
        <v>10902</v>
      </c>
      <c r="D58" s="1">
        <v>9092</v>
      </c>
      <c r="E58" s="1">
        <v>9066</v>
      </c>
      <c r="F58" s="1">
        <v>26</v>
      </c>
      <c r="G58" s="1">
        <v>26</v>
      </c>
      <c r="H58" s="1">
        <v>22</v>
      </c>
      <c r="I58" s="1">
        <v>1</v>
      </c>
      <c r="J58" s="1">
        <v>3</v>
      </c>
      <c r="K58" s="1">
        <v>0</v>
      </c>
      <c r="L58" s="1">
        <v>145</v>
      </c>
      <c r="M58" s="1">
        <v>60</v>
      </c>
      <c r="N58" s="1">
        <v>82</v>
      </c>
      <c r="O58" s="1">
        <v>3</v>
      </c>
      <c r="P58" s="1">
        <v>0</v>
      </c>
      <c r="Q58" s="1">
        <v>0</v>
      </c>
    </row>
    <row r="59" spans="1:17" x14ac:dyDescent="0.45">
      <c r="A59" s="1" t="str">
        <f>"062014"</f>
        <v>062014</v>
      </c>
      <c r="B59" s="8" t="s">
        <v>54</v>
      </c>
      <c r="C59" s="1">
        <v>23558</v>
      </c>
      <c r="D59" s="1">
        <v>19112</v>
      </c>
      <c r="E59" s="1">
        <v>18921</v>
      </c>
      <c r="F59" s="1">
        <v>191</v>
      </c>
      <c r="G59" s="1">
        <v>189</v>
      </c>
      <c r="H59" s="1">
        <v>167</v>
      </c>
      <c r="I59" s="1">
        <v>1</v>
      </c>
      <c r="J59" s="1">
        <v>21</v>
      </c>
      <c r="K59" s="1">
        <v>2</v>
      </c>
      <c r="L59" s="1">
        <v>244</v>
      </c>
      <c r="M59" s="1">
        <v>36</v>
      </c>
      <c r="N59" s="1">
        <v>187</v>
      </c>
      <c r="O59" s="1">
        <v>21</v>
      </c>
      <c r="P59" s="1">
        <v>0</v>
      </c>
      <c r="Q59" s="1">
        <v>0</v>
      </c>
    </row>
    <row r="60" spans="1:17" x14ac:dyDescent="0.45">
      <c r="A60" s="1" t="str">
        <f>"062015"</f>
        <v>062015</v>
      </c>
      <c r="B60" s="8" t="s">
        <v>55</v>
      </c>
      <c r="C60" s="1">
        <v>6506</v>
      </c>
      <c r="D60" s="1">
        <v>5451</v>
      </c>
      <c r="E60" s="1">
        <v>5403</v>
      </c>
      <c r="F60" s="1">
        <v>48</v>
      </c>
      <c r="G60" s="1">
        <v>48</v>
      </c>
      <c r="H60" s="1">
        <v>41</v>
      </c>
      <c r="I60" s="1">
        <v>1</v>
      </c>
      <c r="J60" s="1">
        <v>6</v>
      </c>
      <c r="K60" s="1">
        <v>0</v>
      </c>
      <c r="L60" s="1">
        <v>74</v>
      </c>
      <c r="M60" s="1">
        <v>15</v>
      </c>
      <c r="N60" s="1">
        <v>53</v>
      </c>
      <c r="O60" s="1">
        <v>6</v>
      </c>
      <c r="P60" s="1">
        <v>0</v>
      </c>
      <c r="Q60" s="1">
        <v>0</v>
      </c>
    </row>
    <row r="61" spans="1:17" x14ac:dyDescent="0.45">
      <c r="A61" s="22" t="s">
        <v>56</v>
      </c>
      <c r="B61" s="23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</row>
    <row r="62" spans="1:17" x14ac:dyDescent="0.45">
      <c r="A62" s="1" t="str">
        <f>"066401"</f>
        <v>066401</v>
      </c>
      <c r="B62" s="8" t="s">
        <v>57</v>
      </c>
      <c r="C62" s="1">
        <v>58440</v>
      </c>
      <c r="D62" s="1">
        <v>48801</v>
      </c>
      <c r="E62" s="1">
        <v>48556</v>
      </c>
      <c r="F62" s="1">
        <v>245</v>
      </c>
      <c r="G62" s="1">
        <v>245</v>
      </c>
      <c r="H62" s="1">
        <v>142</v>
      </c>
      <c r="I62" s="1">
        <v>11</v>
      </c>
      <c r="J62" s="1">
        <v>92</v>
      </c>
      <c r="K62" s="1">
        <v>0</v>
      </c>
      <c r="L62" s="1">
        <v>1207</v>
      </c>
      <c r="M62" s="1">
        <v>135</v>
      </c>
      <c r="N62" s="1">
        <v>980</v>
      </c>
      <c r="O62" s="1">
        <v>92</v>
      </c>
      <c r="P62" s="1">
        <v>0</v>
      </c>
      <c r="Q62" s="1">
        <v>0</v>
      </c>
    </row>
    <row r="63" spans="1:17" ht="27.75" customHeight="1" x14ac:dyDescent="0.55000000000000004">
      <c r="A63" s="7" t="s">
        <v>58</v>
      </c>
      <c r="B63" s="9"/>
      <c r="C63" s="7">
        <v>404232</v>
      </c>
      <c r="D63" s="7">
        <v>334704</v>
      </c>
      <c r="E63" s="7">
        <v>332339</v>
      </c>
      <c r="F63" s="7">
        <v>2365</v>
      </c>
      <c r="G63" s="7">
        <v>2360</v>
      </c>
      <c r="H63" s="7">
        <v>1901</v>
      </c>
      <c r="I63" s="7">
        <v>54</v>
      </c>
      <c r="J63" s="7">
        <v>405</v>
      </c>
      <c r="K63" s="7">
        <v>5</v>
      </c>
      <c r="L63" s="7">
        <v>4818</v>
      </c>
      <c r="M63" s="7">
        <v>951</v>
      </c>
      <c r="N63" s="7">
        <v>3462</v>
      </c>
      <c r="O63" s="7">
        <v>405</v>
      </c>
      <c r="P63" s="7">
        <v>0</v>
      </c>
      <c r="Q63" s="7">
        <v>0</v>
      </c>
    </row>
  </sheetData>
  <pageMargins left="0.7" right="0.7" top="0.75" bottom="0.75" header="0.3" footer="0.3"/>
  <pageSetup paperSize="8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2022-07-21T11:05:57Z</dcterms:modified>
</cp:coreProperties>
</file>