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2" i="1" l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0" i="1"/>
  <c r="A29" i="1"/>
  <c r="A28" i="1"/>
  <c r="A27" i="1"/>
  <c r="A26" i="1"/>
  <c r="A25" i="1"/>
  <c r="A24" i="1"/>
  <c r="A23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</calcChain>
</file>

<file path=xl/sharedStrings.xml><?xml version="1.0" encoding="utf-8"?>
<sst xmlns="http://schemas.openxmlformats.org/spreadsheetml/2006/main" count="219" uniqueCount="103">
  <si>
    <t>Kod TERYT</t>
  </si>
  <si>
    <t>Gmina</t>
  </si>
  <si>
    <t>Powiat</t>
  </si>
  <si>
    <t>Delegatura</t>
  </si>
  <si>
    <t>Powiat biłgorajski</t>
  </si>
  <si>
    <t>m. Biłgoraj</t>
  </si>
  <si>
    <t>biłgorajski</t>
  </si>
  <si>
    <t>Zamość</t>
  </si>
  <si>
    <t>gm. Aleksandrów</t>
  </si>
  <si>
    <t>gm. Biłgoraj</t>
  </si>
  <si>
    <t>gm. Biszcza</t>
  </si>
  <si>
    <t>gm. Frampol</t>
  </si>
  <si>
    <t>gm. Goraj</t>
  </si>
  <si>
    <t>gm. Józefów</t>
  </si>
  <si>
    <t>gm. Księżpol</t>
  </si>
  <si>
    <t>gm. Łukowa</t>
  </si>
  <si>
    <t>gm. Obsza</t>
  </si>
  <si>
    <t>gm. Potok Górny</t>
  </si>
  <si>
    <t>gm. Tarnogród</t>
  </si>
  <si>
    <t>gm. Tereszpol</t>
  </si>
  <si>
    <t>gm. Turobin</t>
  </si>
  <si>
    <t>Powiat hrubieszowski</t>
  </si>
  <si>
    <t>m. Hrubieszów</t>
  </si>
  <si>
    <t>hrubieszowski</t>
  </si>
  <si>
    <t>gm. Dołhobyczów</t>
  </si>
  <si>
    <t>gm. Horodło</t>
  </si>
  <si>
    <t>gm. Hrubieszów</t>
  </si>
  <si>
    <t>gm. Mircze</t>
  </si>
  <si>
    <t>gm. Trzeszczany</t>
  </si>
  <si>
    <t>gm. Uchanie</t>
  </si>
  <si>
    <t>gm. Werbkowice</t>
  </si>
  <si>
    <t>Powiat tomaszowski</t>
  </si>
  <si>
    <t>m. Tomaszów Lubelski</t>
  </si>
  <si>
    <t>tomaszowski</t>
  </si>
  <si>
    <t>gm. Bełżec</t>
  </si>
  <si>
    <t>gm. Jarczów</t>
  </si>
  <si>
    <t>gm. Krynice</t>
  </si>
  <si>
    <t>gm. Lubycza Królewska</t>
  </si>
  <si>
    <t>gm. Łaszczów</t>
  </si>
  <si>
    <t>gm. Rachanie</t>
  </si>
  <si>
    <t>gm. Susiec</t>
  </si>
  <si>
    <t>gm. Tarnawatka</t>
  </si>
  <si>
    <t>gm. Telatyn</t>
  </si>
  <si>
    <t>gm. Tomaszów Lubelski</t>
  </si>
  <si>
    <t>gm. Tyszowce</t>
  </si>
  <si>
    <t>gm. Ulhówek</t>
  </si>
  <si>
    <t>Powiat zamojski</t>
  </si>
  <si>
    <t>gm. Adamów</t>
  </si>
  <si>
    <t>zamojski</t>
  </si>
  <si>
    <t>gm. Grabowiec</t>
  </si>
  <si>
    <t>gm. Komarów-Osada</t>
  </si>
  <si>
    <t>gm. Krasnobród</t>
  </si>
  <si>
    <t>gm. Łabunie</t>
  </si>
  <si>
    <t>gm. Miączyn</t>
  </si>
  <si>
    <t>gm. Nielisz</t>
  </si>
  <si>
    <t>gm. Radecznica</t>
  </si>
  <si>
    <t>gm. Sitno</t>
  </si>
  <si>
    <t>gm. Skierbieszów</t>
  </si>
  <si>
    <t>gm. Stary Zamość</t>
  </si>
  <si>
    <t>gm. Sułów</t>
  </si>
  <si>
    <t>gm. Szczebrzeszyn</t>
  </si>
  <si>
    <t>gm. Zamość</t>
  </si>
  <si>
    <t>gm. Zwierzyniec</t>
  </si>
  <si>
    <t>Miasto na prawach powiatu</t>
  </si>
  <si>
    <t>m. Zamość</t>
  </si>
  <si>
    <t>Suma</t>
  </si>
  <si>
    <t xml:space="preserve">Liczba </t>
  </si>
  <si>
    <t xml:space="preserve">Liczba wyborców </t>
  </si>
  <si>
    <t>Liczba wyborców</t>
  </si>
  <si>
    <t xml:space="preserve">Informacja </t>
  </si>
  <si>
    <t>Informacja</t>
  </si>
  <si>
    <t>Informacja o liczbie</t>
  </si>
  <si>
    <t xml:space="preserve">Informacja o liczbie </t>
  </si>
  <si>
    <t>mieszkańców</t>
  </si>
  <si>
    <t>wyborców</t>
  </si>
  <si>
    <t>wpisanych</t>
  </si>
  <si>
    <t>o liczbie wyb.</t>
  </si>
  <si>
    <t xml:space="preserve"> o liczbie wyb.</t>
  </si>
  <si>
    <t>wyb.  skreślonych</t>
  </si>
  <si>
    <t>wyb. skreślonych</t>
  </si>
  <si>
    <t>ogółem</t>
  </si>
  <si>
    <t>z urzędu</t>
  </si>
  <si>
    <t>na wniosek</t>
  </si>
  <si>
    <t>wpisanych ogółem</t>
  </si>
  <si>
    <t xml:space="preserve"> wpisanych </t>
  </si>
  <si>
    <t>(§ 6 ust. 1)</t>
  </si>
  <si>
    <t xml:space="preserve">w części A </t>
  </si>
  <si>
    <t xml:space="preserve"> w części A </t>
  </si>
  <si>
    <t>w części A</t>
  </si>
  <si>
    <t xml:space="preserve">(§ 6 ust. 2) </t>
  </si>
  <si>
    <t>w części B</t>
  </si>
  <si>
    <t>(art. 19) w części A</t>
  </si>
  <si>
    <t xml:space="preserve"> § 1 (Z2A)</t>
  </si>
  <si>
    <t xml:space="preserve"> § 2 (Z2B)</t>
  </si>
  <si>
    <t>§ 3 (Z2C)</t>
  </si>
  <si>
    <t>w części B (ZUE)</t>
  </si>
  <si>
    <t>w części A ogółem</t>
  </si>
  <si>
    <t xml:space="preserve"> pkt 1 (R41)</t>
  </si>
  <si>
    <t>pkt 2 (R42)</t>
  </si>
  <si>
    <t>pkt 3 (R43)</t>
  </si>
  <si>
    <t xml:space="preserve"> w części A (R41b)</t>
  </si>
  <si>
    <t>ogółem (RUE)</t>
  </si>
  <si>
    <t>Meldunek z rejestru wyborców wg stanu na dzień 31 marca 2018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</si>
</sst>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3" xfId="0" applyBorder="1"/>
    <xf numFmtId="0" fontId="1" fillId="0" borderId="0" xfId="0" applyFont="1"/>
    <xf numFmtId="0" fontId="0" fillId="2" borderId="3" xfId="0" applyFill="1" applyBorder="1"/>
    <xf numFmtId="0" fontId="3" fillId="0" borderId="3" xfId="0" applyFont="1" applyBorder="1"/>
    <xf numFmtId="0" fontId="3" fillId="0" borderId="0" xfId="0" applyFont="1"/>
    <xf numFmtId="0" fontId="4" fillId="0" borderId="0" xfId="0" applyFont="1"/>
    <xf numFmtId="0" fontId="1" fillId="0" borderId="1" xfId="0" applyFont="1" applyBorder="1"/>
    <xf numFmtId="0" fontId="2" fillId="0" borderId="1" xfId="0" applyFont="1" applyBorder="1"/>
    <xf numFmtId="0" fontId="5" fillId="0" borderId="1" xfId="0" applyFont="1" applyBorder="1"/>
    <xf numFmtId="0" fontId="1" fillId="0" borderId="2" xfId="0" applyFont="1" applyBorder="1"/>
    <xf numFmtId="0" fontId="2" fillId="0" borderId="2" xfId="0" applyFont="1" applyBorder="1"/>
    <xf numFmtId="0" fontId="5" fillId="0" borderId="2" xfId="0" applyFont="1" applyBorder="1"/>
    <xf numFmtId="0" fontId="1" fillId="0" borderId="4" xfId="0" applyFont="1" applyBorder="1"/>
    <xf numFmtId="0" fontId="1" fillId="0" borderId="5" xfId="0" applyFont="1" applyBorder="1"/>
    <xf numFmtId="0" fontId="2" fillId="0" borderId="4" xfId="0" applyFont="1" applyBorder="1"/>
    <xf numFmtId="0" fontId="5" fillId="0" borderId="4" xfId="0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3"/>
  <sheetViews>
    <sheetView tabSelected="1" topLeftCell="A40" workbookViewId="0">
      <selection sqref="A1:S63"/>
    </sheetView>
  </sheetViews>
  <sheetFormatPr defaultRowHeight="15" x14ac:dyDescent="0.25"/>
  <cols>
    <col min="1" max="1" width="13.140625" customWidth="1"/>
    <col min="2" max="2" width="17.85546875" customWidth="1"/>
    <col min="3" max="3" width="15.5703125" customWidth="1"/>
    <col min="4" max="4" width="0.140625" customWidth="1"/>
    <col min="5" max="5" width="13.28515625" customWidth="1"/>
    <col min="6" max="6" width="12.7109375" customWidth="1"/>
    <col min="7" max="7" width="14" customWidth="1"/>
    <col min="8" max="8" width="13.28515625" customWidth="1"/>
    <col min="9" max="9" width="15.7109375" customWidth="1"/>
    <col min="10" max="10" width="12" customWidth="1"/>
    <col min="11" max="11" width="11.42578125" customWidth="1"/>
    <col min="12" max="12" width="12.28515625" customWidth="1"/>
    <col min="13" max="13" width="13.7109375" customWidth="1"/>
    <col min="14" max="14" width="14.42578125" customWidth="1"/>
    <col min="15" max="15" width="15.140625" customWidth="1"/>
    <col min="16" max="16" width="14.42578125" customWidth="1"/>
    <col min="17" max="17" width="14.140625" customWidth="1"/>
    <col min="18" max="19" width="15.140625" customWidth="1"/>
  </cols>
  <sheetData>
    <row r="1" spans="1:19" ht="15.75" x14ac:dyDescent="0.25">
      <c r="A1" s="5" t="s">
        <v>102</v>
      </c>
      <c r="B1" s="6"/>
      <c r="C1" s="6"/>
      <c r="D1" s="6"/>
      <c r="E1" s="6"/>
    </row>
    <row r="2" spans="1:19" ht="18" customHeight="1" x14ac:dyDescent="0.25"/>
    <row r="3" spans="1:19" x14ac:dyDescent="0.25">
      <c r="A3" s="7" t="s">
        <v>0</v>
      </c>
      <c r="B3" s="7" t="s">
        <v>1</v>
      </c>
      <c r="C3" s="7" t="s">
        <v>2</v>
      </c>
      <c r="D3" s="2" t="s">
        <v>3</v>
      </c>
      <c r="E3" s="7" t="s">
        <v>66</v>
      </c>
      <c r="F3" s="7" t="s">
        <v>66</v>
      </c>
      <c r="G3" s="8" t="s">
        <v>67</v>
      </c>
      <c r="H3" s="8" t="s">
        <v>68</v>
      </c>
      <c r="I3" s="8" t="s">
        <v>69</v>
      </c>
      <c r="J3" s="8" t="s">
        <v>69</v>
      </c>
      <c r="K3" s="8" t="s">
        <v>70</v>
      </c>
      <c r="L3" s="8" t="s">
        <v>69</v>
      </c>
      <c r="M3" s="8" t="s">
        <v>69</v>
      </c>
      <c r="N3" s="9" t="s">
        <v>71</v>
      </c>
      <c r="O3" s="9" t="s">
        <v>72</v>
      </c>
      <c r="P3" s="9" t="s">
        <v>72</v>
      </c>
      <c r="Q3" s="9" t="s">
        <v>71</v>
      </c>
      <c r="R3" s="9" t="s">
        <v>72</v>
      </c>
      <c r="S3" s="9" t="s">
        <v>72</v>
      </c>
    </row>
    <row r="4" spans="1:19" x14ac:dyDescent="0.25">
      <c r="A4" s="10"/>
      <c r="B4" s="10"/>
      <c r="C4" s="10"/>
      <c r="D4" s="2"/>
      <c r="E4" s="10" t="s">
        <v>73</v>
      </c>
      <c r="F4" s="10" t="s">
        <v>74</v>
      </c>
      <c r="G4" s="11" t="s">
        <v>75</v>
      </c>
      <c r="H4" s="11" t="s">
        <v>75</v>
      </c>
      <c r="I4" s="11" t="s">
        <v>76</v>
      </c>
      <c r="J4" s="11" t="s">
        <v>76</v>
      </c>
      <c r="K4" s="11" t="s">
        <v>76</v>
      </c>
      <c r="L4" s="11" t="s">
        <v>76</v>
      </c>
      <c r="M4" s="11" t="s">
        <v>77</v>
      </c>
      <c r="N4" s="12" t="s">
        <v>78</v>
      </c>
      <c r="O4" s="12" t="s">
        <v>79</v>
      </c>
      <c r="P4" s="12" t="s">
        <v>78</v>
      </c>
      <c r="Q4" s="12" t="s">
        <v>78</v>
      </c>
      <c r="R4" s="12" t="s">
        <v>78</v>
      </c>
      <c r="S4" s="12" t="s">
        <v>79</v>
      </c>
    </row>
    <row r="5" spans="1:19" x14ac:dyDescent="0.25">
      <c r="A5" s="10"/>
      <c r="B5" s="10"/>
      <c r="C5" s="10"/>
      <c r="D5" s="2"/>
      <c r="E5" s="10"/>
      <c r="F5" s="10" t="s">
        <v>80</v>
      </c>
      <c r="G5" s="11" t="s">
        <v>81</v>
      </c>
      <c r="H5" s="11" t="s">
        <v>82</v>
      </c>
      <c r="I5" s="11" t="s">
        <v>83</v>
      </c>
      <c r="J5" s="11" t="s">
        <v>75</v>
      </c>
      <c r="K5" s="11" t="s">
        <v>75</v>
      </c>
      <c r="L5" s="11" t="s">
        <v>75</v>
      </c>
      <c r="M5" s="11" t="s">
        <v>84</v>
      </c>
      <c r="N5" s="12" t="s">
        <v>85</v>
      </c>
      <c r="O5" s="12" t="s">
        <v>86</v>
      </c>
      <c r="P5" s="12" t="s">
        <v>87</v>
      </c>
      <c r="Q5" s="12" t="s">
        <v>88</v>
      </c>
      <c r="R5" s="12" t="s">
        <v>89</v>
      </c>
      <c r="S5" s="12" t="s">
        <v>90</v>
      </c>
    </row>
    <row r="6" spans="1:19" x14ac:dyDescent="0.25">
      <c r="A6" s="13"/>
      <c r="B6" s="13"/>
      <c r="C6" s="13"/>
      <c r="D6" s="14"/>
      <c r="E6" s="13"/>
      <c r="F6" s="13"/>
      <c r="G6" s="15"/>
      <c r="H6" s="15"/>
      <c r="I6" s="15" t="s">
        <v>91</v>
      </c>
      <c r="J6" s="15" t="s">
        <v>92</v>
      </c>
      <c r="K6" s="15" t="s">
        <v>93</v>
      </c>
      <c r="L6" s="15" t="s">
        <v>94</v>
      </c>
      <c r="M6" s="15" t="s">
        <v>95</v>
      </c>
      <c r="N6" s="16" t="s">
        <v>96</v>
      </c>
      <c r="O6" s="16" t="s">
        <v>97</v>
      </c>
      <c r="P6" s="16" t="s">
        <v>98</v>
      </c>
      <c r="Q6" s="16" t="s">
        <v>99</v>
      </c>
      <c r="R6" s="16" t="s">
        <v>100</v>
      </c>
      <c r="S6" s="16" t="s">
        <v>101</v>
      </c>
    </row>
    <row r="7" spans="1:19" x14ac:dyDescent="0.25">
      <c r="A7" s="3" t="s">
        <v>4</v>
      </c>
      <c r="B7" s="3"/>
      <c r="C7" s="3"/>
      <c r="D7" s="3"/>
      <c r="E7" s="3">
        <v>102997</v>
      </c>
      <c r="F7" s="3">
        <v>83845</v>
      </c>
      <c r="G7" s="3">
        <v>83505</v>
      </c>
      <c r="H7" s="3">
        <v>340</v>
      </c>
      <c r="I7" s="3">
        <v>340</v>
      </c>
      <c r="J7" s="3">
        <v>283</v>
      </c>
      <c r="K7" s="3">
        <v>4</v>
      </c>
      <c r="L7" s="3">
        <v>53</v>
      </c>
      <c r="M7" s="3">
        <v>0</v>
      </c>
      <c r="N7" s="3">
        <v>593</v>
      </c>
      <c r="O7" s="3">
        <v>235</v>
      </c>
      <c r="P7" s="3">
        <v>305</v>
      </c>
      <c r="Q7" s="3">
        <v>53</v>
      </c>
      <c r="R7" s="3">
        <v>0</v>
      </c>
      <c r="S7" s="3">
        <v>0</v>
      </c>
    </row>
    <row r="8" spans="1:19" x14ac:dyDescent="0.25">
      <c r="A8" s="1" t="str">
        <f>"060201"</f>
        <v>060201</v>
      </c>
      <c r="B8" s="1" t="s">
        <v>5</v>
      </c>
      <c r="C8" s="1" t="s">
        <v>6</v>
      </c>
      <c r="D8" s="1" t="s">
        <v>7</v>
      </c>
      <c r="E8" s="1">
        <v>26417</v>
      </c>
      <c r="F8" s="1">
        <v>21615</v>
      </c>
      <c r="G8" s="1">
        <v>21499</v>
      </c>
      <c r="H8" s="1">
        <v>116</v>
      </c>
      <c r="I8" s="1">
        <v>116</v>
      </c>
      <c r="J8" s="1">
        <v>78</v>
      </c>
      <c r="K8" s="1">
        <v>2</v>
      </c>
      <c r="L8" s="1">
        <v>36</v>
      </c>
      <c r="M8" s="1">
        <v>0</v>
      </c>
      <c r="N8" s="1">
        <v>195</v>
      </c>
      <c r="O8" s="1">
        <v>37</v>
      </c>
      <c r="P8" s="1">
        <v>122</v>
      </c>
      <c r="Q8" s="1">
        <v>36</v>
      </c>
      <c r="R8" s="1">
        <v>0</v>
      </c>
      <c r="S8" s="1">
        <v>0</v>
      </c>
    </row>
    <row r="9" spans="1:19" x14ac:dyDescent="0.25">
      <c r="A9" s="1" t="str">
        <f>"060202"</f>
        <v>060202</v>
      </c>
      <c r="B9" s="1" t="s">
        <v>8</v>
      </c>
      <c r="C9" s="1" t="s">
        <v>6</v>
      </c>
      <c r="D9" s="1" t="s">
        <v>7</v>
      </c>
      <c r="E9" s="1">
        <v>3314</v>
      </c>
      <c r="F9" s="1">
        <v>2591</v>
      </c>
      <c r="G9" s="1">
        <v>2587</v>
      </c>
      <c r="H9" s="1">
        <v>4</v>
      </c>
      <c r="I9" s="1">
        <v>4</v>
      </c>
      <c r="J9" s="1">
        <v>3</v>
      </c>
      <c r="K9" s="1">
        <v>0</v>
      </c>
      <c r="L9" s="1">
        <v>1</v>
      </c>
      <c r="M9" s="1">
        <v>0</v>
      </c>
      <c r="N9" s="1">
        <v>16</v>
      </c>
      <c r="O9" s="1">
        <v>13</v>
      </c>
      <c r="P9" s="1">
        <v>2</v>
      </c>
      <c r="Q9" s="1">
        <v>1</v>
      </c>
      <c r="R9" s="1">
        <v>0</v>
      </c>
      <c r="S9" s="1">
        <v>0</v>
      </c>
    </row>
    <row r="10" spans="1:19" x14ac:dyDescent="0.25">
      <c r="A10" s="1" t="str">
        <f>"060203"</f>
        <v>060203</v>
      </c>
      <c r="B10" s="1" t="s">
        <v>9</v>
      </c>
      <c r="C10" s="1" t="s">
        <v>6</v>
      </c>
      <c r="D10" s="1" t="s">
        <v>7</v>
      </c>
      <c r="E10" s="1">
        <v>13469</v>
      </c>
      <c r="F10" s="1">
        <v>10625</v>
      </c>
      <c r="G10" s="1">
        <v>10608</v>
      </c>
      <c r="H10" s="1">
        <v>17</v>
      </c>
      <c r="I10" s="1">
        <v>17</v>
      </c>
      <c r="J10" s="1">
        <v>15</v>
      </c>
      <c r="K10" s="1">
        <v>1</v>
      </c>
      <c r="L10" s="1">
        <v>1</v>
      </c>
      <c r="M10" s="1">
        <v>0</v>
      </c>
      <c r="N10" s="1">
        <v>69</v>
      </c>
      <c r="O10" s="1">
        <v>39</v>
      </c>
      <c r="P10" s="1">
        <v>29</v>
      </c>
      <c r="Q10" s="1">
        <v>1</v>
      </c>
      <c r="R10" s="1">
        <v>0</v>
      </c>
      <c r="S10" s="1">
        <v>0</v>
      </c>
    </row>
    <row r="11" spans="1:19" x14ac:dyDescent="0.25">
      <c r="A11" s="1" t="str">
        <f>"060204"</f>
        <v>060204</v>
      </c>
      <c r="B11" s="1" t="s">
        <v>10</v>
      </c>
      <c r="C11" s="1" t="s">
        <v>6</v>
      </c>
      <c r="D11" s="1" t="s">
        <v>7</v>
      </c>
      <c r="E11" s="1">
        <v>3959</v>
      </c>
      <c r="F11" s="1">
        <v>3184</v>
      </c>
      <c r="G11" s="1">
        <v>3168</v>
      </c>
      <c r="H11" s="1">
        <v>16</v>
      </c>
      <c r="I11" s="1">
        <v>16</v>
      </c>
      <c r="J11" s="1">
        <v>16</v>
      </c>
      <c r="K11" s="1">
        <v>0</v>
      </c>
      <c r="L11" s="1">
        <v>0</v>
      </c>
      <c r="M11" s="1">
        <v>0</v>
      </c>
      <c r="N11" s="1">
        <v>14</v>
      </c>
      <c r="O11" s="1">
        <v>11</v>
      </c>
      <c r="P11" s="1">
        <v>3</v>
      </c>
      <c r="Q11" s="1">
        <v>0</v>
      </c>
      <c r="R11" s="1">
        <v>0</v>
      </c>
      <c r="S11" s="1">
        <v>0</v>
      </c>
    </row>
    <row r="12" spans="1:19" x14ac:dyDescent="0.25">
      <c r="A12" s="1" t="str">
        <f>"060205"</f>
        <v>060205</v>
      </c>
      <c r="B12" s="1" t="s">
        <v>11</v>
      </c>
      <c r="C12" s="1" t="s">
        <v>6</v>
      </c>
      <c r="D12" s="1" t="s">
        <v>7</v>
      </c>
      <c r="E12" s="1">
        <v>6284</v>
      </c>
      <c r="F12" s="1">
        <v>5181</v>
      </c>
      <c r="G12" s="1">
        <v>5172</v>
      </c>
      <c r="H12" s="1">
        <v>9</v>
      </c>
      <c r="I12" s="1">
        <v>9</v>
      </c>
      <c r="J12" s="1">
        <v>7</v>
      </c>
      <c r="K12" s="1">
        <v>0</v>
      </c>
      <c r="L12" s="1">
        <v>2</v>
      </c>
      <c r="M12" s="1">
        <v>0</v>
      </c>
      <c r="N12" s="1">
        <v>40</v>
      </c>
      <c r="O12" s="1">
        <v>23</v>
      </c>
      <c r="P12" s="1">
        <v>15</v>
      </c>
      <c r="Q12" s="1">
        <v>2</v>
      </c>
      <c r="R12" s="1">
        <v>0</v>
      </c>
      <c r="S12" s="1">
        <v>0</v>
      </c>
    </row>
    <row r="13" spans="1:19" x14ac:dyDescent="0.25">
      <c r="A13" s="1" t="str">
        <f>"060206"</f>
        <v>060206</v>
      </c>
      <c r="B13" s="1" t="s">
        <v>12</v>
      </c>
      <c r="C13" s="1" t="s">
        <v>6</v>
      </c>
      <c r="D13" s="1" t="s">
        <v>7</v>
      </c>
      <c r="E13" s="1">
        <v>4227</v>
      </c>
      <c r="F13" s="1">
        <v>3497</v>
      </c>
      <c r="G13" s="1">
        <v>3485</v>
      </c>
      <c r="H13" s="1">
        <v>12</v>
      </c>
      <c r="I13" s="1">
        <v>12</v>
      </c>
      <c r="J13" s="1">
        <v>12</v>
      </c>
      <c r="K13" s="1">
        <v>0</v>
      </c>
      <c r="L13" s="1">
        <v>0</v>
      </c>
      <c r="M13" s="1">
        <v>0</v>
      </c>
      <c r="N13" s="1">
        <v>19</v>
      </c>
      <c r="O13" s="1">
        <v>10</v>
      </c>
      <c r="P13" s="1">
        <v>9</v>
      </c>
      <c r="Q13" s="1">
        <v>0</v>
      </c>
      <c r="R13" s="1">
        <v>0</v>
      </c>
      <c r="S13" s="1">
        <v>0</v>
      </c>
    </row>
    <row r="14" spans="1:19" x14ac:dyDescent="0.25">
      <c r="A14" s="1" t="str">
        <f>"060207"</f>
        <v>060207</v>
      </c>
      <c r="B14" s="1" t="s">
        <v>13</v>
      </c>
      <c r="C14" s="1" t="s">
        <v>6</v>
      </c>
      <c r="D14" s="1" t="s">
        <v>7</v>
      </c>
      <c r="E14" s="1">
        <v>6946</v>
      </c>
      <c r="F14" s="1">
        <v>5836</v>
      </c>
      <c r="G14" s="1">
        <v>5810</v>
      </c>
      <c r="H14" s="1">
        <v>26</v>
      </c>
      <c r="I14" s="1">
        <v>26</v>
      </c>
      <c r="J14" s="1">
        <v>23</v>
      </c>
      <c r="K14" s="1">
        <v>0</v>
      </c>
      <c r="L14" s="1">
        <v>3</v>
      </c>
      <c r="M14" s="1">
        <v>0</v>
      </c>
      <c r="N14" s="1">
        <v>51</v>
      </c>
      <c r="O14" s="1">
        <v>20</v>
      </c>
      <c r="P14" s="1">
        <v>28</v>
      </c>
      <c r="Q14" s="1">
        <v>3</v>
      </c>
      <c r="R14" s="1">
        <v>0</v>
      </c>
      <c r="S14" s="1">
        <v>0</v>
      </c>
    </row>
    <row r="15" spans="1:19" x14ac:dyDescent="0.25">
      <c r="A15" s="1" t="str">
        <f>"060208"</f>
        <v>060208</v>
      </c>
      <c r="B15" s="1" t="s">
        <v>14</v>
      </c>
      <c r="C15" s="1" t="s">
        <v>6</v>
      </c>
      <c r="D15" s="1" t="s">
        <v>7</v>
      </c>
      <c r="E15" s="1">
        <v>7000</v>
      </c>
      <c r="F15" s="1">
        <v>5583</v>
      </c>
      <c r="G15" s="1">
        <v>5560</v>
      </c>
      <c r="H15" s="1">
        <v>23</v>
      </c>
      <c r="I15" s="1">
        <v>23</v>
      </c>
      <c r="J15" s="1">
        <v>23</v>
      </c>
      <c r="K15" s="1">
        <v>0</v>
      </c>
      <c r="L15" s="1">
        <v>0</v>
      </c>
      <c r="M15" s="1">
        <v>0</v>
      </c>
      <c r="N15" s="1">
        <v>21</v>
      </c>
      <c r="O15" s="1">
        <v>15</v>
      </c>
      <c r="P15" s="1">
        <v>6</v>
      </c>
      <c r="Q15" s="1">
        <v>0</v>
      </c>
      <c r="R15" s="1">
        <v>0</v>
      </c>
      <c r="S15" s="1">
        <v>0</v>
      </c>
    </row>
    <row r="16" spans="1:19" x14ac:dyDescent="0.25">
      <c r="A16" s="1" t="str">
        <f>"060209"</f>
        <v>060209</v>
      </c>
      <c r="B16" s="1" t="s">
        <v>15</v>
      </c>
      <c r="C16" s="1" t="s">
        <v>6</v>
      </c>
      <c r="D16" s="1" t="s">
        <v>7</v>
      </c>
      <c r="E16" s="1">
        <v>4421</v>
      </c>
      <c r="F16" s="1">
        <v>3557</v>
      </c>
      <c r="G16" s="1">
        <v>3550</v>
      </c>
      <c r="H16" s="1">
        <v>7</v>
      </c>
      <c r="I16" s="1">
        <v>7</v>
      </c>
      <c r="J16" s="1">
        <v>7</v>
      </c>
      <c r="K16" s="1">
        <v>0</v>
      </c>
      <c r="L16" s="1">
        <v>0</v>
      </c>
      <c r="M16" s="1">
        <v>0</v>
      </c>
      <c r="N16" s="1">
        <v>18</v>
      </c>
      <c r="O16" s="1">
        <v>6</v>
      </c>
      <c r="P16" s="1">
        <v>12</v>
      </c>
      <c r="Q16" s="1">
        <v>0</v>
      </c>
      <c r="R16" s="1">
        <v>0</v>
      </c>
      <c r="S16" s="1">
        <v>0</v>
      </c>
    </row>
    <row r="17" spans="1:19" x14ac:dyDescent="0.25">
      <c r="A17" s="1" t="str">
        <f>"060210"</f>
        <v>060210</v>
      </c>
      <c r="B17" s="1" t="s">
        <v>16</v>
      </c>
      <c r="C17" s="1" t="s">
        <v>6</v>
      </c>
      <c r="D17" s="1" t="s">
        <v>7</v>
      </c>
      <c r="E17" s="1">
        <v>4348</v>
      </c>
      <c r="F17" s="1">
        <v>3506</v>
      </c>
      <c r="G17" s="1">
        <v>3486</v>
      </c>
      <c r="H17" s="1">
        <v>20</v>
      </c>
      <c r="I17" s="1">
        <v>20</v>
      </c>
      <c r="J17" s="1">
        <v>20</v>
      </c>
      <c r="K17" s="1">
        <v>0</v>
      </c>
      <c r="L17" s="1">
        <v>0</v>
      </c>
      <c r="M17" s="1">
        <v>0</v>
      </c>
      <c r="N17" s="1">
        <v>9</v>
      </c>
      <c r="O17" s="1">
        <v>5</v>
      </c>
      <c r="P17" s="1">
        <v>4</v>
      </c>
      <c r="Q17" s="1">
        <v>0</v>
      </c>
      <c r="R17" s="1">
        <v>0</v>
      </c>
      <c r="S17" s="1">
        <v>0</v>
      </c>
    </row>
    <row r="18" spans="1:19" x14ac:dyDescent="0.25">
      <c r="A18" s="1" t="str">
        <f>"060211"</f>
        <v>060211</v>
      </c>
      <c r="B18" s="1" t="s">
        <v>17</v>
      </c>
      <c r="C18" s="1" t="s">
        <v>6</v>
      </c>
      <c r="D18" s="1" t="s">
        <v>7</v>
      </c>
      <c r="E18" s="1">
        <v>5526</v>
      </c>
      <c r="F18" s="1">
        <v>4605</v>
      </c>
      <c r="G18" s="1">
        <v>4571</v>
      </c>
      <c r="H18" s="1">
        <v>34</v>
      </c>
      <c r="I18" s="1">
        <v>34</v>
      </c>
      <c r="J18" s="1">
        <v>29</v>
      </c>
      <c r="K18" s="1">
        <v>1</v>
      </c>
      <c r="L18" s="1">
        <v>4</v>
      </c>
      <c r="M18" s="1">
        <v>0</v>
      </c>
      <c r="N18" s="1">
        <v>34</v>
      </c>
      <c r="O18" s="1">
        <v>14</v>
      </c>
      <c r="P18" s="1">
        <v>16</v>
      </c>
      <c r="Q18" s="1">
        <v>4</v>
      </c>
      <c r="R18" s="1">
        <v>0</v>
      </c>
      <c r="S18" s="1">
        <v>0</v>
      </c>
    </row>
    <row r="19" spans="1:19" x14ac:dyDescent="0.25">
      <c r="A19" s="1" t="str">
        <f>"060212"</f>
        <v>060212</v>
      </c>
      <c r="B19" s="1" t="s">
        <v>18</v>
      </c>
      <c r="C19" s="1" t="s">
        <v>6</v>
      </c>
      <c r="D19" s="1" t="s">
        <v>7</v>
      </c>
      <c r="E19" s="1">
        <v>6785</v>
      </c>
      <c r="F19" s="1">
        <v>5501</v>
      </c>
      <c r="G19" s="1">
        <v>5488</v>
      </c>
      <c r="H19" s="1">
        <v>13</v>
      </c>
      <c r="I19" s="1">
        <v>13</v>
      </c>
      <c r="J19" s="1">
        <v>12</v>
      </c>
      <c r="K19" s="1">
        <v>0</v>
      </c>
      <c r="L19" s="1">
        <v>1</v>
      </c>
      <c r="M19" s="1">
        <v>0</v>
      </c>
      <c r="N19" s="1">
        <v>41</v>
      </c>
      <c r="O19" s="1">
        <v>14</v>
      </c>
      <c r="P19" s="1">
        <v>26</v>
      </c>
      <c r="Q19" s="1">
        <v>1</v>
      </c>
      <c r="R19" s="1">
        <v>0</v>
      </c>
      <c r="S19" s="1">
        <v>0</v>
      </c>
    </row>
    <row r="20" spans="1:19" x14ac:dyDescent="0.25">
      <c r="A20" s="1" t="str">
        <f>"060213"</f>
        <v>060213</v>
      </c>
      <c r="B20" s="1" t="s">
        <v>19</v>
      </c>
      <c r="C20" s="1" t="s">
        <v>6</v>
      </c>
      <c r="D20" s="1" t="s">
        <v>7</v>
      </c>
      <c r="E20" s="1">
        <v>4005</v>
      </c>
      <c r="F20" s="1">
        <v>3232</v>
      </c>
      <c r="G20" s="1">
        <v>3214</v>
      </c>
      <c r="H20" s="1">
        <v>18</v>
      </c>
      <c r="I20" s="1">
        <v>18</v>
      </c>
      <c r="J20" s="1">
        <v>17</v>
      </c>
      <c r="K20" s="1">
        <v>0</v>
      </c>
      <c r="L20" s="1">
        <v>1</v>
      </c>
      <c r="M20" s="1">
        <v>0</v>
      </c>
      <c r="N20" s="1">
        <v>25</v>
      </c>
      <c r="O20" s="1">
        <v>15</v>
      </c>
      <c r="P20" s="1">
        <v>9</v>
      </c>
      <c r="Q20" s="1">
        <v>1</v>
      </c>
      <c r="R20" s="1">
        <v>0</v>
      </c>
      <c r="S20" s="1">
        <v>0</v>
      </c>
    </row>
    <row r="21" spans="1:19" x14ac:dyDescent="0.25">
      <c r="A21" s="1" t="str">
        <f>"060214"</f>
        <v>060214</v>
      </c>
      <c r="B21" s="1" t="s">
        <v>20</v>
      </c>
      <c r="C21" s="1" t="s">
        <v>6</v>
      </c>
      <c r="D21" s="1" t="s">
        <v>7</v>
      </c>
      <c r="E21" s="1">
        <v>6296</v>
      </c>
      <c r="F21" s="1">
        <v>5332</v>
      </c>
      <c r="G21" s="1">
        <v>5307</v>
      </c>
      <c r="H21" s="1">
        <v>25</v>
      </c>
      <c r="I21" s="1">
        <v>25</v>
      </c>
      <c r="J21" s="1">
        <v>21</v>
      </c>
      <c r="K21" s="1">
        <v>0</v>
      </c>
      <c r="L21" s="1">
        <v>4</v>
      </c>
      <c r="M21" s="1">
        <v>0</v>
      </c>
      <c r="N21" s="1">
        <v>41</v>
      </c>
      <c r="O21" s="1">
        <v>13</v>
      </c>
      <c r="P21" s="1">
        <v>24</v>
      </c>
      <c r="Q21" s="1">
        <v>4</v>
      </c>
      <c r="R21" s="1">
        <v>0</v>
      </c>
      <c r="S21" s="1">
        <v>0</v>
      </c>
    </row>
    <row r="22" spans="1:19" x14ac:dyDescent="0.25">
      <c r="A22" s="3" t="s">
        <v>21</v>
      </c>
      <c r="B22" s="3"/>
      <c r="C22" s="3"/>
      <c r="D22" s="3"/>
      <c r="E22" s="3">
        <v>64824</v>
      </c>
      <c r="F22" s="3">
        <v>53943</v>
      </c>
      <c r="G22" s="3">
        <v>53781</v>
      </c>
      <c r="H22" s="3">
        <v>162</v>
      </c>
      <c r="I22" s="3">
        <v>162</v>
      </c>
      <c r="J22" s="3">
        <v>128</v>
      </c>
      <c r="K22" s="3">
        <v>5</v>
      </c>
      <c r="L22" s="3">
        <v>29</v>
      </c>
      <c r="M22" s="3">
        <v>0</v>
      </c>
      <c r="N22" s="3">
        <v>347</v>
      </c>
      <c r="O22" s="3">
        <v>82</v>
      </c>
      <c r="P22" s="3">
        <v>236</v>
      </c>
      <c r="Q22" s="3">
        <v>29</v>
      </c>
      <c r="R22" s="3">
        <v>0</v>
      </c>
      <c r="S22" s="3">
        <v>0</v>
      </c>
    </row>
    <row r="23" spans="1:19" x14ac:dyDescent="0.25">
      <c r="A23" s="1" t="str">
        <f>"060401"</f>
        <v>060401</v>
      </c>
      <c r="B23" s="1" t="s">
        <v>22</v>
      </c>
      <c r="C23" s="1" t="s">
        <v>23</v>
      </c>
      <c r="D23" s="1" t="s">
        <v>7</v>
      </c>
      <c r="E23" s="1">
        <v>17660</v>
      </c>
      <c r="F23" s="1">
        <v>14759</v>
      </c>
      <c r="G23" s="1">
        <v>14725</v>
      </c>
      <c r="H23" s="1">
        <v>34</v>
      </c>
      <c r="I23" s="1">
        <v>34</v>
      </c>
      <c r="J23" s="1">
        <v>23</v>
      </c>
      <c r="K23" s="1">
        <v>1</v>
      </c>
      <c r="L23" s="1">
        <v>10</v>
      </c>
      <c r="M23" s="1">
        <v>0</v>
      </c>
      <c r="N23" s="1">
        <v>114</v>
      </c>
      <c r="O23" s="1">
        <v>28</v>
      </c>
      <c r="P23" s="1">
        <v>76</v>
      </c>
      <c r="Q23" s="1">
        <v>10</v>
      </c>
      <c r="R23" s="1">
        <v>0</v>
      </c>
      <c r="S23" s="1">
        <v>0</v>
      </c>
    </row>
    <row r="24" spans="1:19" x14ac:dyDescent="0.25">
      <c r="A24" s="1" t="str">
        <f>"060402"</f>
        <v>060402</v>
      </c>
      <c r="B24" s="1" t="s">
        <v>24</v>
      </c>
      <c r="C24" s="1" t="s">
        <v>23</v>
      </c>
      <c r="D24" s="1" t="s">
        <v>7</v>
      </c>
      <c r="E24" s="1">
        <v>5672</v>
      </c>
      <c r="F24" s="1">
        <v>4717</v>
      </c>
      <c r="G24" s="1">
        <v>4703</v>
      </c>
      <c r="H24" s="1">
        <v>14</v>
      </c>
      <c r="I24" s="1">
        <v>14</v>
      </c>
      <c r="J24" s="1">
        <v>10</v>
      </c>
      <c r="K24" s="1">
        <v>0</v>
      </c>
      <c r="L24" s="1">
        <v>4</v>
      </c>
      <c r="M24" s="1">
        <v>0</v>
      </c>
      <c r="N24" s="1">
        <v>32</v>
      </c>
      <c r="O24" s="1">
        <v>3</v>
      </c>
      <c r="P24" s="1">
        <v>25</v>
      </c>
      <c r="Q24" s="1">
        <v>4</v>
      </c>
      <c r="R24" s="1">
        <v>0</v>
      </c>
      <c r="S24" s="1">
        <v>0</v>
      </c>
    </row>
    <row r="25" spans="1:19" x14ac:dyDescent="0.25">
      <c r="A25" s="1" t="str">
        <f>"060403"</f>
        <v>060403</v>
      </c>
      <c r="B25" s="1" t="s">
        <v>25</v>
      </c>
      <c r="C25" s="1" t="s">
        <v>23</v>
      </c>
      <c r="D25" s="1" t="s">
        <v>7</v>
      </c>
      <c r="E25" s="1">
        <v>5297</v>
      </c>
      <c r="F25" s="1">
        <v>4358</v>
      </c>
      <c r="G25" s="1">
        <v>4330</v>
      </c>
      <c r="H25" s="1">
        <v>28</v>
      </c>
      <c r="I25" s="1">
        <v>28</v>
      </c>
      <c r="J25" s="1">
        <v>21</v>
      </c>
      <c r="K25" s="1">
        <v>2</v>
      </c>
      <c r="L25" s="1">
        <v>5</v>
      </c>
      <c r="M25" s="1">
        <v>0</v>
      </c>
      <c r="N25" s="1">
        <v>43</v>
      </c>
      <c r="O25" s="1">
        <v>8</v>
      </c>
      <c r="P25" s="1">
        <v>30</v>
      </c>
      <c r="Q25" s="1">
        <v>5</v>
      </c>
      <c r="R25" s="1">
        <v>0</v>
      </c>
      <c r="S25" s="1">
        <v>0</v>
      </c>
    </row>
    <row r="26" spans="1:19" x14ac:dyDescent="0.25">
      <c r="A26" s="1" t="str">
        <f>"060404"</f>
        <v>060404</v>
      </c>
      <c r="B26" s="1" t="s">
        <v>26</v>
      </c>
      <c r="C26" s="1" t="s">
        <v>23</v>
      </c>
      <c r="D26" s="1" t="s">
        <v>7</v>
      </c>
      <c r="E26" s="1">
        <v>10328</v>
      </c>
      <c r="F26" s="1">
        <v>8463</v>
      </c>
      <c r="G26" s="1">
        <v>8452</v>
      </c>
      <c r="H26" s="1">
        <v>11</v>
      </c>
      <c r="I26" s="1">
        <v>11</v>
      </c>
      <c r="J26" s="1">
        <v>9</v>
      </c>
      <c r="K26" s="1">
        <v>0</v>
      </c>
      <c r="L26" s="1">
        <v>2</v>
      </c>
      <c r="M26" s="1">
        <v>0</v>
      </c>
      <c r="N26" s="1">
        <v>37</v>
      </c>
      <c r="O26" s="1">
        <v>12</v>
      </c>
      <c r="P26" s="1">
        <v>23</v>
      </c>
      <c r="Q26" s="1">
        <v>2</v>
      </c>
      <c r="R26" s="1">
        <v>0</v>
      </c>
      <c r="S26" s="1">
        <v>0</v>
      </c>
    </row>
    <row r="27" spans="1:19" x14ac:dyDescent="0.25">
      <c r="A27" s="1" t="str">
        <f>"060405"</f>
        <v>060405</v>
      </c>
      <c r="B27" s="1" t="s">
        <v>27</v>
      </c>
      <c r="C27" s="1" t="s">
        <v>23</v>
      </c>
      <c r="D27" s="1" t="s">
        <v>7</v>
      </c>
      <c r="E27" s="1">
        <v>7211</v>
      </c>
      <c r="F27" s="1">
        <v>6101</v>
      </c>
      <c r="G27" s="1">
        <v>6083</v>
      </c>
      <c r="H27" s="1">
        <v>18</v>
      </c>
      <c r="I27" s="1">
        <v>18</v>
      </c>
      <c r="J27" s="1">
        <v>12</v>
      </c>
      <c r="K27" s="1">
        <v>2</v>
      </c>
      <c r="L27" s="1">
        <v>4</v>
      </c>
      <c r="M27" s="1">
        <v>0</v>
      </c>
      <c r="N27" s="1">
        <v>30</v>
      </c>
      <c r="O27" s="1">
        <v>11</v>
      </c>
      <c r="P27" s="1">
        <v>15</v>
      </c>
      <c r="Q27" s="1">
        <v>4</v>
      </c>
      <c r="R27" s="1">
        <v>0</v>
      </c>
      <c r="S27" s="1">
        <v>0</v>
      </c>
    </row>
    <row r="28" spans="1:19" x14ac:dyDescent="0.25">
      <c r="A28" s="1" t="str">
        <f>"060406"</f>
        <v>060406</v>
      </c>
      <c r="B28" s="1" t="s">
        <v>28</v>
      </c>
      <c r="C28" s="1" t="s">
        <v>23</v>
      </c>
      <c r="D28" s="1" t="s">
        <v>7</v>
      </c>
      <c r="E28" s="1">
        <v>4255</v>
      </c>
      <c r="F28" s="1">
        <v>3570</v>
      </c>
      <c r="G28" s="1">
        <v>3563</v>
      </c>
      <c r="H28" s="1">
        <v>7</v>
      </c>
      <c r="I28" s="1">
        <v>7</v>
      </c>
      <c r="J28" s="1">
        <v>7</v>
      </c>
      <c r="K28" s="1">
        <v>0</v>
      </c>
      <c r="L28" s="1">
        <v>0</v>
      </c>
      <c r="M28" s="1">
        <v>0</v>
      </c>
      <c r="N28" s="1">
        <v>25</v>
      </c>
      <c r="O28" s="1">
        <v>5</v>
      </c>
      <c r="P28" s="1">
        <v>20</v>
      </c>
      <c r="Q28" s="1">
        <v>0</v>
      </c>
      <c r="R28" s="1">
        <v>0</v>
      </c>
      <c r="S28" s="1">
        <v>0</v>
      </c>
    </row>
    <row r="29" spans="1:19" x14ac:dyDescent="0.25">
      <c r="A29" s="1" t="str">
        <f>"060407"</f>
        <v>060407</v>
      </c>
      <c r="B29" s="1" t="s">
        <v>29</v>
      </c>
      <c r="C29" s="1" t="s">
        <v>23</v>
      </c>
      <c r="D29" s="1" t="s">
        <v>7</v>
      </c>
      <c r="E29" s="1">
        <v>4699</v>
      </c>
      <c r="F29" s="1">
        <v>3932</v>
      </c>
      <c r="G29" s="1">
        <v>3906</v>
      </c>
      <c r="H29" s="1">
        <v>26</v>
      </c>
      <c r="I29" s="1">
        <v>26</v>
      </c>
      <c r="J29" s="1">
        <v>26</v>
      </c>
      <c r="K29" s="1">
        <v>0</v>
      </c>
      <c r="L29" s="1">
        <v>0</v>
      </c>
      <c r="M29" s="1">
        <v>0</v>
      </c>
      <c r="N29" s="1">
        <v>10</v>
      </c>
      <c r="O29" s="1">
        <v>5</v>
      </c>
      <c r="P29" s="1">
        <v>5</v>
      </c>
      <c r="Q29" s="1">
        <v>0</v>
      </c>
      <c r="R29" s="1">
        <v>0</v>
      </c>
      <c r="S29" s="1">
        <v>0</v>
      </c>
    </row>
    <row r="30" spans="1:19" x14ac:dyDescent="0.25">
      <c r="A30" s="1" t="str">
        <f>"060408"</f>
        <v>060408</v>
      </c>
      <c r="B30" s="1" t="s">
        <v>30</v>
      </c>
      <c r="C30" s="1" t="s">
        <v>23</v>
      </c>
      <c r="D30" s="1" t="s">
        <v>7</v>
      </c>
      <c r="E30" s="1">
        <v>9702</v>
      </c>
      <c r="F30" s="1">
        <v>8043</v>
      </c>
      <c r="G30" s="1">
        <v>8019</v>
      </c>
      <c r="H30" s="1">
        <v>24</v>
      </c>
      <c r="I30" s="1">
        <v>24</v>
      </c>
      <c r="J30" s="1">
        <v>20</v>
      </c>
      <c r="K30" s="1">
        <v>0</v>
      </c>
      <c r="L30" s="1">
        <v>4</v>
      </c>
      <c r="M30" s="1">
        <v>0</v>
      </c>
      <c r="N30" s="1">
        <v>56</v>
      </c>
      <c r="O30" s="1">
        <v>10</v>
      </c>
      <c r="P30" s="1">
        <v>42</v>
      </c>
      <c r="Q30" s="1">
        <v>4</v>
      </c>
      <c r="R30" s="1">
        <v>0</v>
      </c>
      <c r="S30" s="1">
        <v>0</v>
      </c>
    </row>
    <row r="31" spans="1:19" x14ac:dyDescent="0.25">
      <c r="A31" s="3" t="s">
        <v>31</v>
      </c>
      <c r="B31" s="3"/>
      <c r="C31" s="3"/>
      <c r="D31" s="3"/>
      <c r="E31" s="3">
        <v>85857</v>
      </c>
      <c r="F31" s="3">
        <v>70846</v>
      </c>
      <c r="G31" s="3">
        <v>70462</v>
      </c>
      <c r="H31" s="3">
        <v>384</v>
      </c>
      <c r="I31" s="3">
        <v>384</v>
      </c>
      <c r="J31" s="3">
        <v>276</v>
      </c>
      <c r="K31" s="3">
        <v>14</v>
      </c>
      <c r="L31" s="3">
        <v>94</v>
      </c>
      <c r="M31" s="3">
        <v>0</v>
      </c>
      <c r="N31" s="3">
        <v>549</v>
      </c>
      <c r="O31" s="3">
        <v>156</v>
      </c>
      <c r="P31" s="3">
        <v>299</v>
      </c>
      <c r="Q31" s="3">
        <v>94</v>
      </c>
      <c r="R31" s="3">
        <v>0</v>
      </c>
      <c r="S31" s="3">
        <v>0</v>
      </c>
    </row>
    <row r="32" spans="1:19" x14ac:dyDescent="0.25">
      <c r="A32" s="1" t="str">
        <f>"061801"</f>
        <v>061801</v>
      </c>
      <c r="B32" s="1" t="s">
        <v>32</v>
      </c>
      <c r="C32" s="1" t="s">
        <v>33</v>
      </c>
      <c r="D32" s="1" t="s">
        <v>7</v>
      </c>
      <c r="E32" s="1">
        <v>19457</v>
      </c>
      <c r="F32" s="1">
        <v>16326</v>
      </c>
      <c r="G32" s="1">
        <v>16194</v>
      </c>
      <c r="H32" s="1">
        <v>132</v>
      </c>
      <c r="I32" s="1">
        <v>132</v>
      </c>
      <c r="J32" s="1">
        <v>60</v>
      </c>
      <c r="K32" s="1">
        <v>2</v>
      </c>
      <c r="L32" s="1">
        <v>70</v>
      </c>
      <c r="M32" s="1">
        <v>0</v>
      </c>
      <c r="N32" s="1">
        <v>208</v>
      </c>
      <c r="O32" s="1">
        <v>32</v>
      </c>
      <c r="P32" s="1">
        <v>106</v>
      </c>
      <c r="Q32" s="1">
        <v>70</v>
      </c>
      <c r="R32" s="1">
        <v>0</v>
      </c>
      <c r="S32" s="1">
        <v>0</v>
      </c>
    </row>
    <row r="33" spans="1:19" x14ac:dyDescent="0.25">
      <c r="A33" s="1" t="str">
        <f>"061802"</f>
        <v>061802</v>
      </c>
      <c r="B33" s="1" t="s">
        <v>34</v>
      </c>
      <c r="C33" s="1" t="s">
        <v>33</v>
      </c>
      <c r="D33" s="1" t="s">
        <v>7</v>
      </c>
      <c r="E33" s="1">
        <v>3450</v>
      </c>
      <c r="F33" s="1">
        <v>2741</v>
      </c>
      <c r="G33" s="1">
        <v>2729</v>
      </c>
      <c r="H33" s="1">
        <v>12</v>
      </c>
      <c r="I33" s="1">
        <v>12</v>
      </c>
      <c r="J33" s="1">
        <v>6</v>
      </c>
      <c r="K33" s="1">
        <v>4</v>
      </c>
      <c r="L33" s="1">
        <v>2</v>
      </c>
      <c r="M33" s="1">
        <v>0</v>
      </c>
      <c r="N33" s="1">
        <v>19</v>
      </c>
      <c r="O33" s="1">
        <v>5</v>
      </c>
      <c r="P33" s="1">
        <v>12</v>
      </c>
      <c r="Q33" s="1">
        <v>2</v>
      </c>
      <c r="R33" s="1">
        <v>0</v>
      </c>
      <c r="S33" s="1">
        <v>0</v>
      </c>
    </row>
    <row r="34" spans="1:19" x14ac:dyDescent="0.25">
      <c r="A34" s="1" t="str">
        <f>"061803"</f>
        <v>061803</v>
      </c>
      <c r="B34" s="1" t="s">
        <v>35</v>
      </c>
      <c r="C34" s="1" t="s">
        <v>33</v>
      </c>
      <c r="D34" s="1" t="s">
        <v>7</v>
      </c>
      <c r="E34" s="1">
        <v>3563</v>
      </c>
      <c r="F34" s="1">
        <v>2950</v>
      </c>
      <c r="G34" s="1">
        <v>2936</v>
      </c>
      <c r="H34" s="1">
        <v>14</v>
      </c>
      <c r="I34" s="1">
        <v>14</v>
      </c>
      <c r="J34" s="1">
        <v>14</v>
      </c>
      <c r="K34" s="1">
        <v>0</v>
      </c>
      <c r="L34" s="1">
        <v>0</v>
      </c>
      <c r="M34" s="1">
        <v>0</v>
      </c>
      <c r="N34" s="1">
        <v>25</v>
      </c>
      <c r="O34" s="1">
        <v>9</v>
      </c>
      <c r="P34" s="1">
        <v>16</v>
      </c>
      <c r="Q34" s="1">
        <v>0</v>
      </c>
      <c r="R34" s="1">
        <v>0</v>
      </c>
      <c r="S34" s="1">
        <v>0</v>
      </c>
    </row>
    <row r="35" spans="1:19" x14ac:dyDescent="0.25">
      <c r="A35" s="1" t="str">
        <f>"061804"</f>
        <v>061804</v>
      </c>
      <c r="B35" s="1" t="s">
        <v>36</v>
      </c>
      <c r="C35" s="1" t="s">
        <v>33</v>
      </c>
      <c r="D35" s="1" t="s">
        <v>7</v>
      </c>
      <c r="E35" s="1">
        <v>3342</v>
      </c>
      <c r="F35" s="1">
        <v>2779</v>
      </c>
      <c r="G35" s="1">
        <v>2761</v>
      </c>
      <c r="H35" s="1">
        <v>18</v>
      </c>
      <c r="I35" s="1">
        <v>18</v>
      </c>
      <c r="J35" s="1">
        <v>17</v>
      </c>
      <c r="K35" s="1">
        <v>1</v>
      </c>
      <c r="L35" s="1">
        <v>0</v>
      </c>
      <c r="M35" s="1">
        <v>0</v>
      </c>
      <c r="N35" s="1">
        <v>10</v>
      </c>
      <c r="O35" s="1">
        <v>3</v>
      </c>
      <c r="P35" s="1">
        <v>7</v>
      </c>
      <c r="Q35" s="1">
        <v>0</v>
      </c>
      <c r="R35" s="1">
        <v>0</v>
      </c>
      <c r="S35" s="1">
        <v>0</v>
      </c>
    </row>
    <row r="36" spans="1:19" x14ac:dyDescent="0.25">
      <c r="A36" s="1" t="str">
        <f>"061805"</f>
        <v>061805</v>
      </c>
      <c r="B36" s="1" t="s">
        <v>37</v>
      </c>
      <c r="C36" s="1" t="s">
        <v>33</v>
      </c>
      <c r="D36" s="1" t="s">
        <v>7</v>
      </c>
      <c r="E36" s="1">
        <v>6451</v>
      </c>
      <c r="F36" s="1">
        <v>5267</v>
      </c>
      <c r="G36" s="1">
        <v>5241</v>
      </c>
      <c r="H36" s="1">
        <v>26</v>
      </c>
      <c r="I36" s="1">
        <v>26</v>
      </c>
      <c r="J36" s="1">
        <v>22</v>
      </c>
      <c r="K36" s="1">
        <v>0</v>
      </c>
      <c r="L36" s="1">
        <v>4</v>
      </c>
      <c r="M36" s="1">
        <v>0</v>
      </c>
      <c r="N36" s="1">
        <v>34</v>
      </c>
      <c r="O36" s="1">
        <v>10</v>
      </c>
      <c r="P36" s="1">
        <v>20</v>
      </c>
      <c r="Q36" s="1">
        <v>4</v>
      </c>
      <c r="R36" s="1">
        <v>0</v>
      </c>
      <c r="S36" s="1">
        <v>0</v>
      </c>
    </row>
    <row r="37" spans="1:19" x14ac:dyDescent="0.25">
      <c r="A37" s="1" t="str">
        <f>"061806"</f>
        <v>061806</v>
      </c>
      <c r="B37" s="1" t="s">
        <v>38</v>
      </c>
      <c r="C37" s="1" t="s">
        <v>33</v>
      </c>
      <c r="D37" s="1" t="s">
        <v>7</v>
      </c>
      <c r="E37" s="1">
        <v>6185</v>
      </c>
      <c r="F37" s="1">
        <v>5189</v>
      </c>
      <c r="G37" s="1">
        <v>5165</v>
      </c>
      <c r="H37" s="1">
        <v>24</v>
      </c>
      <c r="I37" s="1">
        <v>24</v>
      </c>
      <c r="J37" s="1">
        <v>20</v>
      </c>
      <c r="K37" s="1">
        <v>2</v>
      </c>
      <c r="L37" s="1">
        <v>2</v>
      </c>
      <c r="M37" s="1">
        <v>0</v>
      </c>
      <c r="N37" s="1">
        <v>34</v>
      </c>
      <c r="O37" s="1">
        <v>10</v>
      </c>
      <c r="P37" s="1">
        <v>22</v>
      </c>
      <c r="Q37" s="1">
        <v>2</v>
      </c>
      <c r="R37" s="1">
        <v>0</v>
      </c>
      <c r="S37" s="1">
        <v>0</v>
      </c>
    </row>
    <row r="38" spans="1:19" x14ac:dyDescent="0.25">
      <c r="A38" s="1" t="str">
        <f>"061807"</f>
        <v>061807</v>
      </c>
      <c r="B38" s="1" t="s">
        <v>39</v>
      </c>
      <c r="C38" s="1" t="s">
        <v>33</v>
      </c>
      <c r="D38" s="1" t="s">
        <v>7</v>
      </c>
      <c r="E38" s="1">
        <v>5403</v>
      </c>
      <c r="F38" s="1">
        <v>4449</v>
      </c>
      <c r="G38" s="1">
        <v>4436</v>
      </c>
      <c r="H38" s="1">
        <v>13</v>
      </c>
      <c r="I38" s="1">
        <v>13</v>
      </c>
      <c r="J38" s="1">
        <v>13</v>
      </c>
      <c r="K38" s="1">
        <v>0</v>
      </c>
      <c r="L38" s="1">
        <v>0</v>
      </c>
      <c r="M38" s="1">
        <v>0</v>
      </c>
      <c r="N38" s="1">
        <v>39</v>
      </c>
      <c r="O38" s="1">
        <v>18</v>
      </c>
      <c r="P38" s="1">
        <v>21</v>
      </c>
      <c r="Q38" s="1">
        <v>0</v>
      </c>
      <c r="R38" s="1">
        <v>0</v>
      </c>
      <c r="S38" s="1">
        <v>0</v>
      </c>
    </row>
    <row r="39" spans="1:19" x14ac:dyDescent="0.25">
      <c r="A39" s="1" t="str">
        <f>"061808"</f>
        <v>061808</v>
      </c>
      <c r="B39" s="1" t="s">
        <v>40</v>
      </c>
      <c r="C39" s="1" t="s">
        <v>33</v>
      </c>
      <c r="D39" s="1" t="s">
        <v>7</v>
      </c>
      <c r="E39" s="1">
        <v>7717</v>
      </c>
      <c r="F39" s="1">
        <v>6320</v>
      </c>
      <c r="G39" s="1">
        <v>6290</v>
      </c>
      <c r="H39" s="1">
        <v>30</v>
      </c>
      <c r="I39" s="1">
        <v>30</v>
      </c>
      <c r="J39" s="1">
        <v>27</v>
      </c>
      <c r="K39" s="1">
        <v>1</v>
      </c>
      <c r="L39" s="1">
        <v>2</v>
      </c>
      <c r="M39" s="1">
        <v>0</v>
      </c>
      <c r="N39" s="1">
        <v>32</v>
      </c>
      <c r="O39" s="1">
        <v>17</v>
      </c>
      <c r="P39" s="1">
        <v>13</v>
      </c>
      <c r="Q39" s="1">
        <v>2</v>
      </c>
      <c r="R39" s="1">
        <v>0</v>
      </c>
      <c r="S39" s="1">
        <v>0</v>
      </c>
    </row>
    <row r="40" spans="1:19" x14ac:dyDescent="0.25">
      <c r="A40" s="1" t="str">
        <f>"061809"</f>
        <v>061809</v>
      </c>
      <c r="B40" s="1" t="s">
        <v>41</v>
      </c>
      <c r="C40" s="1" t="s">
        <v>33</v>
      </c>
      <c r="D40" s="1" t="s">
        <v>7</v>
      </c>
      <c r="E40" s="1">
        <v>4012</v>
      </c>
      <c r="F40" s="1">
        <v>3250</v>
      </c>
      <c r="G40" s="1">
        <v>3205</v>
      </c>
      <c r="H40" s="1">
        <v>45</v>
      </c>
      <c r="I40" s="1">
        <v>45</v>
      </c>
      <c r="J40" s="1">
        <v>38</v>
      </c>
      <c r="K40" s="1">
        <v>2</v>
      </c>
      <c r="L40" s="1">
        <v>5</v>
      </c>
      <c r="M40" s="1">
        <v>0</v>
      </c>
      <c r="N40" s="1">
        <v>29</v>
      </c>
      <c r="O40" s="1">
        <v>9</v>
      </c>
      <c r="P40" s="1">
        <v>15</v>
      </c>
      <c r="Q40" s="1">
        <v>5</v>
      </c>
      <c r="R40" s="1">
        <v>0</v>
      </c>
      <c r="S40" s="1">
        <v>0</v>
      </c>
    </row>
    <row r="41" spans="1:19" x14ac:dyDescent="0.25">
      <c r="A41" s="1" t="str">
        <f>"061810"</f>
        <v>061810</v>
      </c>
      <c r="B41" s="1" t="s">
        <v>42</v>
      </c>
      <c r="C41" s="1" t="s">
        <v>33</v>
      </c>
      <c r="D41" s="1" t="s">
        <v>7</v>
      </c>
      <c r="E41" s="1">
        <v>4115</v>
      </c>
      <c r="F41" s="1">
        <v>3426</v>
      </c>
      <c r="G41" s="1">
        <v>3418</v>
      </c>
      <c r="H41" s="1">
        <v>8</v>
      </c>
      <c r="I41" s="1">
        <v>8</v>
      </c>
      <c r="J41" s="1">
        <v>7</v>
      </c>
      <c r="K41" s="1">
        <v>0</v>
      </c>
      <c r="L41" s="1">
        <v>1</v>
      </c>
      <c r="M41" s="1">
        <v>0</v>
      </c>
      <c r="N41" s="1">
        <v>23</v>
      </c>
      <c r="O41" s="1">
        <v>10</v>
      </c>
      <c r="P41" s="1">
        <v>12</v>
      </c>
      <c r="Q41" s="1">
        <v>1</v>
      </c>
      <c r="R41" s="1">
        <v>0</v>
      </c>
      <c r="S41" s="1">
        <v>0</v>
      </c>
    </row>
    <row r="42" spans="1:19" x14ac:dyDescent="0.25">
      <c r="A42" s="1" t="str">
        <f>"061811"</f>
        <v>061811</v>
      </c>
      <c r="B42" s="1" t="s">
        <v>43</v>
      </c>
      <c r="C42" s="1" t="s">
        <v>33</v>
      </c>
      <c r="D42" s="1" t="s">
        <v>7</v>
      </c>
      <c r="E42" s="1">
        <v>11410</v>
      </c>
      <c r="F42" s="1">
        <v>9238</v>
      </c>
      <c r="G42" s="1">
        <v>9215</v>
      </c>
      <c r="H42" s="1">
        <v>23</v>
      </c>
      <c r="I42" s="1">
        <v>23</v>
      </c>
      <c r="J42" s="1">
        <v>21</v>
      </c>
      <c r="K42" s="1">
        <v>0</v>
      </c>
      <c r="L42" s="1">
        <v>2</v>
      </c>
      <c r="M42" s="1">
        <v>0</v>
      </c>
      <c r="N42" s="1">
        <v>45</v>
      </c>
      <c r="O42" s="1">
        <v>18</v>
      </c>
      <c r="P42" s="1">
        <v>25</v>
      </c>
      <c r="Q42" s="1">
        <v>2</v>
      </c>
      <c r="R42" s="1">
        <v>0</v>
      </c>
      <c r="S42" s="1">
        <v>0</v>
      </c>
    </row>
    <row r="43" spans="1:19" x14ac:dyDescent="0.25">
      <c r="A43" s="1" t="str">
        <f>"061812"</f>
        <v>061812</v>
      </c>
      <c r="B43" s="1" t="s">
        <v>44</v>
      </c>
      <c r="C43" s="1" t="s">
        <v>33</v>
      </c>
      <c r="D43" s="1" t="s">
        <v>7</v>
      </c>
      <c r="E43" s="1">
        <v>5933</v>
      </c>
      <c r="F43" s="1">
        <v>4859</v>
      </c>
      <c r="G43" s="1">
        <v>4830</v>
      </c>
      <c r="H43" s="1">
        <v>29</v>
      </c>
      <c r="I43" s="1">
        <v>29</v>
      </c>
      <c r="J43" s="1">
        <v>22</v>
      </c>
      <c r="K43" s="1">
        <v>2</v>
      </c>
      <c r="L43" s="1">
        <v>5</v>
      </c>
      <c r="M43" s="1">
        <v>0</v>
      </c>
      <c r="N43" s="1">
        <v>27</v>
      </c>
      <c r="O43" s="1">
        <v>7</v>
      </c>
      <c r="P43" s="1">
        <v>15</v>
      </c>
      <c r="Q43" s="1">
        <v>5</v>
      </c>
      <c r="R43" s="1">
        <v>0</v>
      </c>
      <c r="S43" s="1">
        <v>0</v>
      </c>
    </row>
    <row r="44" spans="1:19" x14ac:dyDescent="0.25">
      <c r="A44" s="1" t="str">
        <f>"061813"</f>
        <v>061813</v>
      </c>
      <c r="B44" s="1" t="s">
        <v>45</v>
      </c>
      <c r="C44" s="1" t="s">
        <v>33</v>
      </c>
      <c r="D44" s="1" t="s">
        <v>7</v>
      </c>
      <c r="E44" s="1">
        <v>4819</v>
      </c>
      <c r="F44" s="1">
        <v>4052</v>
      </c>
      <c r="G44" s="1">
        <v>4042</v>
      </c>
      <c r="H44" s="1">
        <v>10</v>
      </c>
      <c r="I44" s="1">
        <v>10</v>
      </c>
      <c r="J44" s="1">
        <v>9</v>
      </c>
      <c r="K44" s="1">
        <v>0</v>
      </c>
      <c r="L44" s="1">
        <v>1</v>
      </c>
      <c r="M44" s="1">
        <v>0</v>
      </c>
      <c r="N44" s="1">
        <v>24</v>
      </c>
      <c r="O44" s="1">
        <v>8</v>
      </c>
      <c r="P44" s="1">
        <v>15</v>
      </c>
      <c r="Q44" s="1">
        <v>1</v>
      </c>
      <c r="R44" s="1">
        <v>0</v>
      </c>
      <c r="S44" s="1">
        <v>0</v>
      </c>
    </row>
    <row r="45" spans="1:19" x14ac:dyDescent="0.25">
      <c r="A45" s="3" t="s">
        <v>46</v>
      </c>
      <c r="B45" s="3"/>
      <c r="C45" s="3"/>
      <c r="D45" s="3"/>
      <c r="E45" s="3">
        <v>108504</v>
      </c>
      <c r="F45" s="3">
        <v>89362</v>
      </c>
      <c r="G45" s="3">
        <v>88760</v>
      </c>
      <c r="H45" s="3">
        <v>602</v>
      </c>
      <c r="I45" s="3">
        <v>601</v>
      </c>
      <c r="J45" s="3">
        <v>552</v>
      </c>
      <c r="K45" s="3">
        <v>5</v>
      </c>
      <c r="L45" s="3">
        <v>44</v>
      </c>
      <c r="M45" s="3">
        <v>1</v>
      </c>
      <c r="N45" s="3">
        <v>652</v>
      </c>
      <c r="O45" s="3">
        <v>214</v>
      </c>
      <c r="P45" s="3">
        <v>394</v>
      </c>
      <c r="Q45" s="3">
        <v>44</v>
      </c>
      <c r="R45" s="3">
        <v>0</v>
      </c>
      <c r="S45" s="3">
        <v>0</v>
      </c>
    </row>
    <row r="46" spans="1:19" x14ac:dyDescent="0.25">
      <c r="A46" s="1" t="str">
        <f>"062001"</f>
        <v>062001</v>
      </c>
      <c r="B46" s="1" t="s">
        <v>47</v>
      </c>
      <c r="C46" s="1" t="s">
        <v>48</v>
      </c>
      <c r="D46" s="1" t="s">
        <v>7</v>
      </c>
      <c r="E46" s="1">
        <v>4824</v>
      </c>
      <c r="F46" s="1">
        <v>4001</v>
      </c>
      <c r="G46" s="1">
        <v>3930</v>
      </c>
      <c r="H46" s="1">
        <v>71</v>
      </c>
      <c r="I46" s="1">
        <v>71</v>
      </c>
      <c r="J46" s="1">
        <v>70</v>
      </c>
      <c r="K46" s="1">
        <v>1</v>
      </c>
      <c r="L46" s="1">
        <v>0</v>
      </c>
      <c r="M46" s="1">
        <v>0</v>
      </c>
      <c r="N46" s="1">
        <v>24</v>
      </c>
      <c r="O46" s="1">
        <v>5</v>
      </c>
      <c r="P46" s="1">
        <v>19</v>
      </c>
      <c r="Q46" s="1">
        <v>0</v>
      </c>
      <c r="R46" s="1">
        <v>0</v>
      </c>
      <c r="S46" s="1">
        <v>0</v>
      </c>
    </row>
    <row r="47" spans="1:19" x14ac:dyDescent="0.25">
      <c r="A47" s="1" t="str">
        <f>"062002"</f>
        <v>062002</v>
      </c>
      <c r="B47" s="1" t="s">
        <v>49</v>
      </c>
      <c r="C47" s="1" t="s">
        <v>48</v>
      </c>
      <c r="D47" s="1" t="s">
        <v>7</v>
      </c>
      <c r="E47" s="1">
        <v>4203</v>
      </c>
      <c r="F47" s="1">
        <v>3526</v>
      </c>
      <c r="G47" s="1">
        <v>3512</v>
      </c>
      <c r="H47" s="1">
        <v>14</v>
      </c>
      <c r="I47" s="1">
        <v>14</v>
      </c>
      <c r="J47" s="1">
        <v>12</v>
      </c>
      <c r="K47" s="1">
        <v>0</v>
      </c>
      <c r="L47" s="1">
        <v>2</v>
      </c>
      <c r="M47" s="1">
        <v>0</v>
      </c>
      <c r="N47" s="1">
        <v>23</v>
      </c>
      <c r="O47" s="1">
        <v>10</v>
      </c>
      <c r="P47" s="1">
        <v>11</v>
      </c>
      <c r="Q47" s="1">
        <v>2</v>
      </c>
      <c r="R47" s="1">
        <v>0</v>
      </c>
      <c r="S47" s="1">
        <v>0</v>
      </c>
    </row>
    <row r="48" spans="1:19" x14ac:dyDescent="0.25">
      <c r="A48" s="1" t="str">
        <f>"062003"</f>
        <v>062003</v>
      </c>
      <c r="B48" s="1" t="s">
        <v>50</v>
      </c>
      <c r="C48" s="1" t="s">
        <v>48</v>
      </c>
      <c r="D48" s="1" t="s">
        <v>7</v>
      </c>
      <c r="E48" s="1">
        <v>5172</v>
      </c>
      <c r="F48" s="1">
        <v>4291</v>
      </c>
      <c r="G48" s="1">
        <v>4220</v>
      </c>
      <c r="H48" s="1">
        <v>71</v>
      </c>
      <c r="I48" s="1">
        <v>71</v>
      </c>
      <c r="J48" s="1">
        <v>66</v>
      </c>
      <c r="K48" s="1">
        <v>0</v>
      </c>
      <c r="L48" s="1">
        <v>5</v>
      </c>
      <c r="M48" s="1">
        <v>0</v>
      </c>
      <c r="N48" s="1">
        <v>17</v>
      </c>
      <c r="O48" s="1">
        <v>1</v>
      </c>
      <c r="P48" s="1">
        <v>11</v>
      </c>
      <c r="Q48" s="1">
        <v>5</v>
      </c>
      <c r="R48" s="1">
        <v>0</v>
      </c>
      <c r="S48" s="1">
        <v>0</v>
      </c>
    </row>
    <row r="49" spans="1:19" x14ac:dyDescent="0.25">
      <c r="A49" s="1" t="str">
        <f>"062004"</f>
        <v>062004</v>
      </c>
      <c r="B49" s="1" t="s">
        <v>51</v>
      </c>
      <c r="C49" s="1" t="s">
        <v>48</v>
      </c>
      <c r="D49" s="1" t="s">
        <v>7</v>
      </c>
      <c r="E49" s="1">
        <v>7242</v>
      </c>
      <c r="F49" s="1">
        <v>5911</v>
      </c>
      <c r="G49" s="1">
        <v>5881</v>
      </c>
      <c r="H49" s="1">
        <v>30</v>
      </c>
      <c r="I49" s="1">
        <v>30</v>
      </c>
      <c r="J49" s="1">
        <v>28</v>
      </c>
      <c r="K49" s="1">
        <v>0</v>
      </c>
      <c r="L49" s="1">
        <v>2</v>
      </c>
      <c r="M49" s="1">
        <v>0</v>
      </c>
      <c r="N49" s="1">
        <v>62</v>
      </c>
      <c r="O49" s="1">
        <v>30</v>
      </c>
      <c r="P49" s="1">
        <v>30</v>
      </c>
      <c r="Q49" s="1">
        <v>2</v>
      </c>
      <c r="R49" s="1">
        <v>0</v>
      </c>
      <c r="S49" s="1">
        <v>0</v>
      </c>
    </row>
    <row r="50" spans="1:19" x14ac:dyDescent="0.25">
      <c r="A50" s="1" t="str">
        <f>"062005"</f>
        <v>062005</v>
      </c>
      <c r="B50" s="1" t="s">
        <v>52</v>
      </c>
      <c r="C50" s="1" t="s">
        <v>48</v>
      </c>
      <c r="D50" s="1" t="s">
        <v>7</v>
      </c>
      <c r="E50" s="1">
        <v>6329</v>
      </c>
      <c r="F50" s="1">
        <v>5127</v>
      </c>
      <c r="G50" s="1">
        <v>5100</v>
      </c>
      <c r="H50" s="1">
        <v>27</v>
      </c>
      <c r="I50" s="1">
        <v>27</v>
      </c>
      <c r="J50" s="1">
        <v>22</v>
      </c>
      <c r="K50" s="1">
        <v>0</v>
      </c>
      <c r="L50" s="1">
        <v>5</v>
      </c>
      <c r="M50" s="1">
        <v>0</v>
      </c>
      <c r="N50" s="1">
        <v>47</v>
      </c>
      <c r="O50" s="1">
        <v>12</v>
      </c>
      <c r="P50" s="1">
        <v>30</v>
      </c>
      <c r="Q50" s="1">
        <v>5</v>
      </c>
      <c r="R50" s="1">
        <v>0</v>
      </c>
      <c r="S50" s="1">
        <v>0</v>
      </c>
    </row>
    <row r="51" spans="1:19" x14ac:dyDescent="0.25">
      <c r="A51" s="1" t="str">
        <f>"062006"</f>
        <v>062006</v>
      </c>
      <c r="B51" s="1" t="s">
        <v>53</v>
      </c>
      <c r="C51" s="1" t="s">
        <v>48</v>
      </c>
      <c r="D51" s="1" t="s">
        <v>7</v>
      </c>
      <c r="E51" s="1">
        <v>5894</v>
      </c>
      <c r="F51" s="1">
        <v>4841</v>
      </c>
      <c r="G51" s="1">
        <v>4825</v>
      </c>
      <c r="H51" s="1">
        <v>16</v>
      </c>
      <c r="I51" s="1">
        <v>16</v>
      </c>
      <c r="J51" s="1">
        <v>14</v>
      </c>
      <c r="K51" s="1">
        <v>1</v>
      </c>
      <c r="L51" s="1">
        <v>1</v>
      </c>
      <c r="M51" s="1">
        <v>0</v>
      </c>
      <c r="N51" s="1">
        <v>22</v>
      </c>
      <c r="O51" s="1">
        <v>6</v>
      </c>
      <c r="P51" s="1">
        <v>15</v>
      </c>
      <c r="Q51" s="1">
        <v>1</v>
      </c>
      <c r="R51" s="1">
        <v>0</v>
      </c>
      <c r="S51" s="1">
        <v>0</v>
      </c>
    </row>
    <row r="52" spans="1:19" x14ac:dyDescent="0.25">
      <c r="A52" s="1" t="str">
        <f>"062007"</f>
        <v>062007</v>
      </c>
      <c r="B52" s="1" t="s">
        <v>54</v>
      </c>
      <c r="C52" s="1" t="s">
        <v>48</v>
      </c>
      <c r="D52" s="1" t="s">
        <v>7</v>
      </c>
      <c r="E52" s="1">
        <v>5700</v>
      </c>
      <c r="F52" s="1">
        <v>4739</v>
      </c>
      <c r="G52" s="1">
        <v>4692</v>
      </c>
      <c r="H52" s="1">
        <v>47</v>
      </c>
      <c r="I52" s="1">
        <v>47</v>
      </c>
      <c r="J52" s="1">
        <v>46</v>
      </c>
      <c r="K52" s="1">
        <v>0</v>
      </c>
      <c r="L52" s="1">
        <v>1</v>
      </c>
      <c r="M52" s="1">
        <v>0</v>
      </c>
      <c r="N52" s="1">
        <v>40</v>
      </c>
      <c r="O52" s="1">
        <v>23</v>
      </c>
      <c r="P52" s="1">
        <v>16</v>
      </c>
      <c r="Q52" s="1">
        <v>1</v>
      </c>
      <c r="R52" s="1">
        <v>0</v>
      </c>
      <c r="S52" s="1">
        <v>0</v>
      </c>
    </row>
    <row r="53" spans="1:19" x14ac:dyDescent="0.25">
      <c r="A53" s="1" t="str">
        <f>"062008"</f>
        <v>062008</v>
      </c>
      <c r="B53" s="1" t="s">
        <v>55</v>
      </c>
      <c r="C53" s="1" t="s">
        <v>48</v>
      </c>
      <c r="D53" s="1" t="s">
        <v>7</v>
      </c>
      <c r="E53" s="1">
        <v>5635</v>
      </c>
      <c r="F53" s="1">
        <v>4793</v>
      </c>
      <c r="G53" s="1">
        <v>4771</v>
      </c>
      <c r="H53" s="1">
        <v>22</v>
      </c>
      <c r="I53" s="1">
        <v>22</v>
      </c>
      <c r="J53" s="1">
        <v>21</v>
      </c>
      <c r="K53" s="1">
        <v>1</v>
      </c>
      <c r="L53" s="1">
        <v>0</v>
      </c>
      <c r="M53" s="1">
        <v>0</v>
      </c>
      <c r="N53" s="1">
        <v>29</v>
      </c>
      <c r="O53" s="1">
        <v>13</v>
      </c>
      <c r="P53" s="1">
        <v>16</v>
      </c>
      <c r="Q53" s="1">
        <v>0</v>
      </c>
      <c r="R53" s="1">
        <v>0</v>
      </c>
      <c r="S53" s="1">
        <v>0</v>
      </c>
    </row>
    <row r="54" spans="1:19" x14ac:dyDescent="0.25">
      <c r="A54" s="1" t="str">
        <f>"062009"</f>
        <v>062009</v>
      </c>
      <c r="B54" s="1" t="s">
        <v>56</v>
      </c>
      <c r="C54" s="1" t="s">
        <v>48</v>
      </c>
      <c r="D54" s="1" t="s">
        <v>7</v>
      </c>
      <c r="E54" s="1">
        <v>6793</v>
      </c>
      <c r="F54" s="1">
        <v>5527</v>
      </c>
      <c r="G54" s="1">
        <v>5518</v>
      </c>
      <c r="H54" s="1">
        <v>9</v>
      </c>
      <c r="I54" s="1">
        <v>9</v>
      </c>
      <c r="J54" s="1">
        <v>9</v>
      </c>
      <c r="K54" s="1">
        <v>0</v>
      </c>
      <c r="L54" s="1">
        <v>0</v>
      </c>
      <c r="M54" s="1">
        <v>0</v>
      </c>
      <c r="N54" s="1">
        <v>40</v>
      </c>
      <c r="O54" s="1">
        <v>16</v>
      </c>
      <c r="P54" s="1">
        <v>24</v>
      </c>
      <c r="Q54" s="1">
        <v>0</v>
      </c>
      <c r="R54" s="1">
        <v>0</v>
      </c>
      <c r="S54" s="1">
        <v>0</v>
      </c>
    </row>
    <row r="55" spans="1:19" x14ac:dyDescent="0.25">
      <c r="A55" s="1" t="str">
        <f>"062010"</f>
        <v>062010</v>
      </c>
      <c r="B55" s="1" t="s">
        <v>57</v>
      </c>
      <c r="C55" s="1" t="s">
        <v>48</v>
      </c>
      <c r="D55" s="1" t="s">
        <v>7</v>
      </c>
      <c r="E55" s="1">
        <v>5263</v>
      </c>
      <c r="F55" s="1">
        <v>4332</v>
      </c>
      <c r="G55" s="1">
        <v>4288</v>
      </c>
      <c r="H55" s="1">
        <v>44</v>
      </c>
      <c r="I55" s="1">
        <v>44</v>
      </c>
      <c r="J55" s="1">
        <v>39</v>
      </c>
      <c r="K55" s="1">
        <v>0</v>
      </c>
      <c r="L55" s="1">
        <v>5</v>
      </c>
      <c r="M55" s="1">
        <v>0</v>
      </c>
      <c r="N55" s="1">
        <v>40</v>
      </c>
      <c r="O55" s="1">
        <v>10</v>
      </c>
      <c r="P55" s="1">
        <v>25</v>
      </c>
      <c r="Q55" s="1">
        <v>5</v>
      </c>
      <c r="R55" s="1">
        <v>0</v>
      </c>
      <c r="S55" s="1">
        <v>0</v>
      </c>
    </row>
    <row r="56" spans="1:19" x14ac:dyDescent="0.25">
      <c r="A56" s="1" t="str">
        <f>"062011"</f>
        <v>062011</v>
      </c>
      <c r="B56" s="1" t="s">
        <v>58</v>
      </c>
      <c r="C56" s="1" t="s">
        <v>48</v>
      </c>
      <c r="D56" s="1" t="s">
        <v>7</v>
      </c>
      <c r="E56" s="1">
        <v>5333</v>
      </c>
      <c r="F56" s="1">
        <v>4383</v>
      </c>
      <c r="G56" s="1">
        <v>4329</v>
      </c>
      <c r="H56" s="1">
        <v>54</v>
      </c>
      <c r="I56" s="1">
        <v>54</v>
      </c>
      <c r="J56" s="1">
        <v>48</v>
      </c>
      <c r="K56" s="1">
        <v>0</v>
      </c>
      <c r="L56" s="1">
        <v>6</v>
      </c>
      <c r="M56" s="1">
        <v>0</v>
      </c>
      <c r="N56" s="1">
        <v>25</v>
      </c>
      <c r="O56" s="1">
        <v>4</v>
      </c>
      <c r="P56" s="1">
        <v>15</v>
      </c>
      <c r="Q56" s="1">
        <v>6</v>
      </c>
      <c r="R56" s="1">
        <v>0</v>
      </c>
      <c r="S56" s="1">
        <v>0</v>
      </c>
    </row>
    <row r="57" spans="1:19" x14ac:dyDescent="0.25">
      <c r="A57" s="1" t="str">
        <f>"062012"</f>
        <v>062012</v>
      </c>
      <c r="B57" s="1" t="s">
        <v>59</v>
      </c>
      <c r="C57" s="1" t="s">
        <v>48</v>
      </c>
      <c r="D57" s="1" t="s">
        <v>7</v>
      </c>
      <c r="E57" s="1">
        <v>4618</v>
      </c>
      <c r="F57" s="1">
        <v>3869</v>
      </c>
      <c r="G57" s="1">
        <v>3844</v>
      </c>
      <c r="H57" s="1">
        <v>25</v>
      </c>
      <c r="I57" s="1">
        <v>25</v>
      </c>
      <c r="J57" s="1">
        <v>25</v>
      </c>
      <c r="K57" s="1">
        <v>0</v>
      </c>
      <c r="L57" s="1">
        <v>0</v>
      </c>
      <c r="M57" s="1">
        <v>0</v>
      </c>
      <c r="N57" s="1">
        <v>25</v>
      </c>
      <c r="O57" s="1">
        <v>6</v>
      </c>
      <c r="P57" s="1">
        <v>19</v>
      </c>
      <c r="Q57" s="1">
        <v>0</v>
      </c>
      <c r="R57" s="1">
        <v>0</v>
      </c>
      <c r="S57" s="1">
        <v>0</v>
      </c>
    </row>
    <row r="58" spans="1:19" x14ac:dyDescent="0.25">
      <c r="A58" s="1" t="str">
        <f>"062013"</f>
        <v>062013</v>
      </c>
      <c r="B58" s="1" t="s">
        <v>60</v>
      </c>
      <c r="C58" s="1" t="s">
        <v>48</v>
      </c>
      <c r="D58" s="1" t="s">
        <v>7</v>
      </c>
      <c r="E58" s="1">
        <v>11433</v>
      </c>
      <c r="F58" s="1">
        <v>9506</v>
      </c>
      <c r="G58" s="1">
        <v>9493</v>
      </c>
      <c r="H58" s="1">
        <v>13</v>
      </c>
      <c r="I58" s="1">
        <v>13</v>
      </c>
      <c r="J58" s="1">
        <v>11</v>
      </c>
      <c r="K58" s="1">
        <v>1</v>
      </c>
      <c r="L58" s="1">
        <v>1</v>
      </c>
      <c r="M58" s="1">
        <v>0</v>
      </c>
      <c r="N58" s="1">
        <v>87</v>
      </c>
      <c r="O58" s="1">
        <v>37</v>
      </c>
      <c r="P58" s="1">
        <v>49</v>
      </c>
      <c r="Q58" s="1">
        <v>1</v>
      </c>
      <c r="R58" s="1">
        <v>0</v>
      </c>
      <c r="S58" s="1">
        <v>0</v>
      </c>
    </row>
    <row r="59" spans="1:19" x14ac:dyDescent="0.25">
      <c r="A59" s="1" t="str">
        <f>"062014"</f>
        <v>062014</v>
      </c>
      <c r="B59" s="1" t="s">
        <v>61</v>
      </c>
      <c r="C59" s="1" t="s">
        <v>48</v>
      </c>
      <c r="D59" s="1" t="s">
        <v>7</v>
      </c>
      <c r="E59" s="1">
        <v>23149</v>
      </c>
      <c r="F59" s="1">
        <v>18767</v>
      </c>
      <c r="G59" s="1">
        <v>18649</v>
      </c>
      <c r="H59" s="1">
        <v>118</v>
      </c>
      <c r="I59" s="1">
        <v>117</v>
      </c>
      <c r="J59" s="1">
        <v>104</v>
      </c>
      <c r="K59" s="1">
        <v>0</v>
      </c>
      <c r="L59" s="1">
        <v>13</v>
      </c>
      <c r="M59" s="1">
        <v>1</v>
      </c>
      <c r="N59" s="1">
        <v>127</v>
      </c>
      <c r="O59" s="1">
        <v>32</v>
      </c>
      <c r="P59" s="1">
        <v>82</v>
      </c>
      <c r="Q59" s="1">
        <v>13</v>
      </c>
      <c r="R59" s="1">
        <v>0</v>
      </c>
      <c r="S59" s="1">
        <v>0</v>
      </c>
    </row>
    <row r="60" spans="1:19" x14ac:dyDescent="0.25">
      <c r="A60" s="1" t="str">
        <f>"062015"</f>
        <v>062015</v>
      </c>
      <c r="B60" s="1" t="s">
        <v>62</v>
      </c>
      <c r="C60" s="1" t="s">
        <v>48</v>
      </c>
      <c r="D60" s="1" t="s">
        <v>7</v>
      </c>
      <c r="E60" s="1">
        <v>6916</v>
      </c>
      <c r="F60" s="1">
        <v>5749</v>
      </c>
      <c r="G60" s="1">
        <v>5708</v>
      </c>
      <c r="H60" s="1">
        <v>41</v>
      </c>
      <c r="I60" s="1">
        <v>41</v>
      </c>
      <c r="J60" s="1">
        <v>37</v>
      </c>
      <c r="K60" s="1">
        <v>1</v>
      </c>
      <c r="L60" s="1">
        <v>3</v>
      </c>
      <c r="M60" s="1">
        <v>0</v>
      </c>
      <c r="N60" s="1">
        <v>44</v>
      </c>
      <c r="O60" s="1">
        <v>9</v>
      </c>
      <c r="P60" s="1">
        <v>32</v>
      </c>
      <c r="Q60" s="1">
        <v>3</v>
      </c>
      <c r="R60" s="1">
        <v>0</v>
      </c>
      <c r="S60" s="1">
        <v>0</v>
      </c>
    </row>
    <row r="61" spans="1:19" x14ac:dyDescent="0.25">
      <c r="A61" s="3" t="s">
        <v>63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x14ac:dyDescent="0.25">
      <c r="A62" s="1" t="str">
        <f>"066401"</f>
        <v>066401</v>
      </c>
      <c r="B62" s="1" t="s">
        <v>64</v>
      </c>
      <c r="C62" s="1" t="s">
        <v>7</v>
      </c>
      <c r="D62" s="1" t="s">
        <v>7</v>
      </c>
      <c r="E62" s="1">
        <v>62224</v>
      </c>
      <c r="F62" s="1">
        <v>51991</v>
      </c>
      <c r="G62" s="1">
        <v>51872</v>
      </c>
      <c r="H62" s="1">
        <v>119</v>
      </c>
      <c r="I62" s="1">
        <v>119</v>
      </c>
      <c r="J62" s="1">
        <v>80</v>
      </c>
      <c r="K62" s="1">
        <v>8</v>
      </c>
      <c r="L62" s="1">
        <v>31</v>
      </c>
      <c r="M62" s="1">
        <v>0</v>
      </c>
      <c r="N62" s="1">
        <v>700</v>
      </c>
      <c r="O62" s="1">
        <v>124</v>
      </c>
      <c r="P62" s="1">
        <v>545</v>
      </c>
      <c r="Q62" s="1">
        <v>31</v>
      </c>
      <c r="R62" s="1">
        <v>0</v>
      </c>
      <c r="S62" s="1">
        <v>0</v>
      </c>
    </row>
    <row r="63" spans="1:19" ht="27.75" customHeight="1" x14ac:dyDescent="0.25">
      <c r="A63" s="4" t="s">
        <v>65</v>
      </c>
      <c r="B63" s="4"/>
      <c r="C63" s="4"/>
      <c r="D63" s="4"/>
      <c r="E63" s="4">
        <v>424406</v>
      </c>
      <c r="F63" s="4">
        <v>349987</v>
      </c>
      <c r="G63" s="4">
        <v>348380</v>
      </c>
      <c r="H63" s="4">
        <v>1607</v>
      </c>
      <c r="I63" s="4">
        <v>1606</v>
      </c>
      <c r="J63" s="4">
        <v>1319</v>
      </c>
      <c r="K63" s="4">
        <v>36</v>
      </c>
      <c r="L63" s="4">
        <v>251</v>
      </c>
      <c r="M63" s="4">
        <v>1</v>
      </c>
      <c r="N63" s="4">
        <v>2841</v>
      </c>
      <c r="O63" s="4">
        <v>811</v>
      </c>
      <c r="P63" s="4">
        <v>1779</v>
      </c>
      <c r="Q63" s="4">
        <v>251</v>
      </c>
      <c r="R63" s="4">
        <v>0</v>
      </c>
      <c r="S63" s="4">
        <v>0</v>
      </c>
    </row>
  </sheetData>
  <pageMargins left="0.7" right="0.7" top="0.75" bottom="0.75" header="0.3" footer="0.3"/>
  <pageSetup paperSize="8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2018-04-17T11:35:01Z</dcterms:modified>
</cp:coreProperties>
</file>