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<sst xmlns="http://schemas.openxmlformats.org/spreadsheetml/2006/main" count="246" uniqueCount="117">
  <si>
    <t xml:space="preserve">Meldunek z rejestru wyborców wg stanu na dzień 30 września 2017 r.</t>
  </si>
  <si>
    <t xml:space="preserve">Kod TERYT</t>
  </si>
  <si>
    <t xml:space="preserve">Gmina</t>
  </si>
  <si>
    <t xml:space="preserve">Powiat</t>
  </si>
  <si>
    <t xml:space="preserve">Delegatura</t>
  </si>
  <si>
    <t xml:space="preserve">Liczba </t>
  </si>
  <si>
    <t xml:space="preserve">Liczba wyborców </t>
  </si>
  <si>
    <t xml:space="preserve">Liczba wyborców</t>
  </si>
  <si>
    <t xml:space="preserve">Informacja </t>
  </si>
  <si>
    <t xml:space="preserve">Informacja</t>
  </si>
  <si>
    <t xml:space="preserve">Informacja o liczbie</t>
  </si>
  <si>
    <t xml:space="preserve">Informacja o liczbie </t>
  </si>
  <si>
    <t xml:space="preserve">mieszkańców</t>
  </si>
  <si>
    <t xml:space="preserve">wyborców</t>
  </si>
  <si>
    <t xml:space="preserve">wpisanych</t>
  </si>
  <si>
    <t xml:space="preserve">o liczbie wyb.</t>
  </si>
  <si>
    <t xml:space="preserve"> o liczbie wyb.</t>
  </si>
  <si>
    <t xml:space="preserve">wyb.  skreślonych</t>
  </si>
  <si>
    <t xml:space="preserve">wyb. skreślonych</t>
  </si>
  <si>
    <t xml:space="preserve">ogółem</t>
  </si>
  <si>
    <t xml:space="preserve">z urzędu</t>
  </si>
  <si>
    <t xml:space="preserve">na wniosek</t>
  </si>
  <si>
    <t xml:space="preserve">wpisanych ogółem</t>
  </si>
  <si>
    <t xml:space="preserve"> wpisanych </t>
  </si>
  <si>
    <t xml:space="preserve">(§ 6 ust. 1)</t>
  </si>
  <si>
    <t xml:space="preserve">w części A </t>
  </si>
  <si>
    <t xml:space="preserve"> w części A </t>
  </si>
  <si>
    <t xml:space="preserve">w części A</t>
  </si>
  <si>
    <t xml:space="preserve">(§ 6 ust. 2) </t>
  </si>
  <si>
    <t xml:space="preserve">w części B</t>
  </si>
  <si>
    <t xml:space="preserve">(art. 19) w części A</t>
  </si>
  <si>
    <t xml:space="preserve"> § 1 (Z2A)</t>
  </si>
  <si>
    <t xml:space="preserve"> § 2 (Z2B)</t>
  </si>
  <si>
    <t xml:space="preserve">§ 3 (Z2C)</t>
  </si>
  <si>
    <t xml:space="preserve">w części B (ZUE)</t>
  </si>
  <si>
    <t xml:space="preserve">w części A ogółem</t>
  </si>
  <si>
    <t xml:space="preserve"> pkt 1 (R41)</t>
  </si>
  <si>
    <t xml:space="preserve">pkt 2 (R42)</t>
  </si>
  <si>
    <t xml:space="preserve">pkt 3 (R43)</t>
  </si>
  <si>
    <t xml:space="preserve"> w części A (R41b)</t>
  </si>
  <si>
    <t xml:space="preserve">ogółem (RUE)</t>
  </si>
  <si>
    <t xml:space="preserve">Powiat biłgorajski</t>
  </si>
  <si>
    <t xml:space="preserve">powiat biłgorajski</t>
  </si>
  <si>
    <t xml:space="preserve">m. Biłgoraj</t>
  </si>
  <si>
    <t xml:space="preserve">biłgorajski</t>
  </si>
  <si>
    <t xml:space="preserve">Zamość</t>
  </si>
  <si>
    <t xml:space="preserve">gm. Aleksandrów</t>
  </si>
  <si>
    <t xml:space="preserve">gm. Biłgoraj</t>
  </si>
  <si>
    <t xml:space="preserve">gm. Biszcza</t>
  </si>
  <si>
    <t xml:space="preserve">gm. Frampol</t>
  </si>
  <si>
    <t xml:space="preserve">gm. Goraj</t>
  </si>
  <si>
    <t xml:space="preserve">gm. Józefów</t>
  </si>
  <si>
    <t xml:space="preserve">gm. Księżpol</t>
  </si>
  <si>
    <t xml:space="preserve">gm. Łukowa</t>
  </si>
  <si>
    <t xml:space="preserve">gm. Obsza</t>
  </si>
  <si>
    <t xml:space="preserve">gm. Potok Górny</t>
  </si>
  <si>
    <t xml:space="preserve">gm. Tarnogród</t>
  </si>
  <si>
    <t xml:space="preserve">gm. Tereszpol</t>
  </si>
  <si>
    <t xml:space="preserve">gm. Turobin</t>
  </si>
  <si>
    <t xml:space="preserve">Powiat hrubieszowski</t>
  </si>
  <si>
    <t xml:space="preserve">powiat hrubieszowski</t>
  </si>
  <si>
    <t xml:space="preserve">m. Hrubieszów</t>
  </si>
  <si>
    <t xml:space="preserve">hrubieszowski</t>
  </si>
  <si>
    <t xml:space="preserve">gm. Dołhobyczów</t>
  </si>
  <si>
    <t xml:space="preserve">gm. Horodło</t>
  </si>
  <si>
    <t xml:space="preserve">gm. Hrubieszów</t>
  </si>
  <si>
    <t xml:space="preserve">gm. Mircze</t>
  </si>
  <si>
    <t xml:space="preserve">gm. Trzeszczany</t>
  </si>
  <si>
    <t xml:space="preserve">gm. Uchanie</t>
  </si>
  <si>
    <t xml:space="preserve">gm. Werbkowice</t>
  </si>
  <si>
    <t xml:space="preserve">Powiat janowski</t>
  </si>
  <si>
    <t xml:space="preserve">powiat janowski</t>
  </si>
  <si>
    <t xml:space="preserve">gm. Batorz</t>
  </si>
  <si>
    <t xml:space="preserve">janowski</t>
  </si>
  <si>
    <t xml:space="preserve">gm. Chrzanów</t>
  </si>
  <si>
    <t xml:space="preserve">gm. Dzwola</t>
  </si>
  <si>
    <t xml:space="preserve">gm. Godziszów</t>
  </si>
  <si>
    <t xml:space="preserve">gm. Janów Lubelski</t>
  </si>
  <si>
    <t xml:space="preserve">gm. Modliborzyce</t>
  </si>
  <si>
    <t xml:space="preserve">gm. Potok Wielki</t>
  </si>
  <si>
    <t xml:space="preserve">Powiat tomaszowski</t>
  </si>
  <si>
    <t xml:space="preserve">powiat tomaszowski</t>
  </si>
  <si>
    <t xml:space="preserve">m. Tomaszów Lubelski</t>
  </si>
  <si>
    <t xml:space="preserve">tomaszowski</t>
  </si>
  <si>
    <t xml:space="preserve">gm. Bełżec</t>
  </si>
  <si>
    <t xml:space="preserve">gm. Jarczów</t>
  </si>
  <si>
    <t xml:space="preserve">gm. Krynice</t>
  </si>
  <si>
    <t xml:space="preserve">gm. Lubycza Królewska</t>
  </si>
  <si>
    <t xml:space="preserve">gm. Łaszczów</t>
  </si>
  <si>
    <t xml:space="preserve">gm. Rachanie</t>
  </si>
  <si>
    <t xml:space="preserve">gm. Susiec</t>
  </si>
  <si>
    <t xml:space="preserve">gm. Tarnawatka</t>
  </si>
  <si>
    <t xml:space="preserve">gm. Telatyn</t>
  </si>
  <si>
    <t xml:space="preserve">gm. Tomaszów Lubelski</t>
  </si>
  <si>
    <t xml:space="preserve">gm. Tyszowce</t>
  </si>
  <si>
    <t xml:space="preserve">gm. Ulhówek</t>
  </si>
  <si>
    <t xml:space="preserve">Powiat zamojski</t>
  </si>
  <si>
    <t xml:space="preserve">powiat zamojski</t>
  </si>
  <si>
    <t xml:space="preserve">gm. Adamów</t>
  </si>
  <si>
    <t xml:space="preserve">zamojski</t>
  </si>
  <si>
    <t xml:space="preserve">gm. Grabowiec</t>
  </si>
  <si>
    <t xml:space="preserve">gm. Komarów-Osada</t>
  </si>
  <si>
    <t xml:space="preserve">gm. Krasnobród</t>
  </si>
  <si>
    <t xml:space="preserve">gm. Łabunie</t>
  </si>
  <si>
    <t xml:space="preserve">gm. Miączyn</t>
  </si>
  <si>
    <t xml:space="preserve">gm. Nielisz</t>
  </si>
  <si>
    <t xml:space="preserve">gm. Radecznica</t>
  </si>
  <si>
    <t xml:space="preserve">gm. Sitno</t>
  </si>
  <si>
    <t xml:space="preserve">gm. Skierbieszów</t>
  </si>
  <si>
    <t xml:space="preserve">gm. Stary Zamość</t>
  </si>
  <si>
    <t xml:space="preserve">gm. Sułów</t>
  </si>
  <si>
    <t xml:space="preserve">gm. Szczebrzeszyn</t>
  </si>
  <si>
    <t xml:space="preserve">gm. Zamość</t>
  </si>
  <si>
    <t xml:space="preserve">gm. Zwierzyniec</t>
  </si>
  <si>
    <t xml:space="preserve">Miasto na prawach powiatu</t>
  </si>
  <si>
    <t xml:space="preserve">m. Zamość</t>
  </si>
  <si>
    <t xml:space="preserve">Suma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</si>
</sst>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70"/>
  <sheetViews>
    <sheetView showFormulas="false" showGridLines="true" showRowColHeaders="true" showZeros="true" rightToLeft="false" tabSelected="true" showOutlineSymbols="true" defaultGridColor="true" view="normal" topLeftCell="B43" colorId="64" zoomScale="100" zoomScaleNormal="100" zoomScalePageLayoutView="100" workbookViewId="0">
      <selection pane="topLeft" activeCell="C52" activeCellId="0" sqref="C52"/>
    </sheetView>
  </sheetViews>
  <sheetFormatPr defaultRowHeight="15" zeroHeight="false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20.86"/>
    <col collapsed="false" customWidth="true" hidden="false" outlineLevel="0" max="3" min="3" style="0" width="19.57"/>
    <col collapsed="false" customWidth="true" hidden="true" outlineLevel="0" max="4" min="4" style="0" width="9.14"/>
    <col collapsed="false" customWidth="true" hidden="false" outlineLevel="0" max="5" min="5" style="0" width="16"/>
    <col collapsed="false" customWidth="true" hidden="false" outlineLevel="0" max="6" min="6" style="0" width="17.14"/>
    <col collapsed="false" customWidth="true" hidden="false" outlineLevel="0" max="7" min="7" style="0" width="14.15"/>
    <col collapsed="false" customWidth="true" hidden="false" outlineLevel="0" max="8" min="8" style="0" width="13.57"/>
    <col collapsed="false" customWidth="true" hidden="false" outlineLevel="0" max="9" min="9" style="0" width="16.86"/>
    <col collapsed="false" customWidth="true" hidden="false" outlineLevel="0" max="10" min="10" style="0" width="11.86"/>
    <col collapsed="false" customWidth="true" hidden="false" outlineLevel="0" max="11" min="11" style="0" width="10.99"/>
    <col collapsed="false" customWidth="true" hidden="false" outlineLevel="0" max="12" min="12" style="0" width="11.14"/>
    <col collapsed="false" customWidth="true" hidden="false" outlineLevel="0" max="13" min="13" style="0" width="13.14"/>
    <col collapsed="false" customWidth="true" hidden="false" outlineLevel="0" max="14" min="14" style="0" width="14.01"/>
    <col collapsed="false" customWidth="true" hidden="false" outlineLevel="0" max="16" min="15" style="0" width="14.28"/>
    <col collapsed="false" customWidth="true" hidden="false" outlineLevel="0" max="18" min="17" style="0" width="14.15"/>
    <col collapsed="false" customWidth="true" hidden="false" outlineLevel="0" max="19" min="19" style="0" width="13.86"/>
    <col collapsed="false" customWidth="true" hidden="false" outlineLevel="0" max="1025" min="20" style="0" width="8.54"/>
  </cols>
  <sheetData>
    <row r="1" customFormat="false" ht="30.75" hidden="false" customHeight="true" outlineLevel="0" collapsed="false">
      <c r="A1" s="1" t="s">
        <v>0</v>
      </c>
    </row>
    <row r="2" customFormat="false" ht="24" hidden="false" customHeight="true" outlineLevel="0" collapsed="false">
      <c r="A2" s="2" t="s">
        <v>1</v>
      </c>
      <c r="B2" s="2" t="s">
        <v>2</v>
      </c>
      <c r="C2" s="2" t="s">
        <v>3</v>
      </c>
      <c r="D2" s="0" t="s">
        <v>4</v>
      </c>
      <c r="E2" s="2" t="s">
        <v>5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8</v>
      </c>
      <c r="K2" s="3" t="s">
        <v>9</v>
      </c>
      <c r="L2" s="3" t="s">
        <v>8</v>
      </c>
      <c r="M2" s="3" t="s">
        <v>8</v>
      </c>
      <c r="N2" s="4" t="s">
        <v>10</v>
      </c>
      <c r="O2" s="4" t="s">
        <v>11</v>
      </c>
      <c r="P2" s="4" t="s">
        <v>11</v>
      </c>
      <c r="Q2" s="4" t="s">
        <v>10</v>
      </c>
      <c r="R2" s="4" t="s">
        <v>11</v>
      </c>
      <c r="S2" s="4" t="s">
        <v>11</v>
      </c>
      <c r="T2" s="5"/>
      <c r="U2" s="5"/>
      <c r="V2" s="5"/>
      <c r="W2" s="5"/>
      <c r="X2" s="5"/>
      <c r="Y2" s="5"/>
      <c r="Z2" s="5"/>
      <c r="AA2" s="5"/>
    </row>
    <row r="3" customFormat="false" ht="12" hidden="false" customHeight="true" outlineLevel="0" collapsed="false">
      <c r="A3" s="6"/>
      <c r="B3" s="6"/>
      <c r="C3" s="6"/>
      <c r="E3" s="6" t="s">
        <v>12</v>
      </c>
      <c r="F3" s="6" t="s">
        <v>13</v>
      </c>
      <c r="G3" s="7" t="s">
        <v>14</v>
      </c>
      <c r="H3" s="7" t="s">
        <v>14</v>
      </c>
      <c r="I3" s="7" t="s">
        <v>15</v>
      </c>
      <c r="J3" s="7" t="s">
        <v>15</v>
      </c>
      <c r="K3" s="7" t="s">
        <v>15</v>
      </c>
      <c r="L3" s="7" t="s">
        <v>15</v>
      </c>
      <c r="M3" s="7" t="s">
        <v>16</v>
      </c>
      <c r="N3" s="8" t="s">
        <v>17</v>
      </c>
      <c r="O3" s="8" t="s">
        <v>18</v>
      </c>
      <c r="P3" s="8" t="s">
        <v>17</v>
      </c>
      <c r="Q3" s="8" t="s">
        <v>17</v>
      </c>
      <c r="R3" s="8" t="s">
        <v>17</v>
      </c>
      <c r="S3" s="8" t="s">
        <v>18</v>
      </c>
      <c r="T3" s="5"/>
      <c r="U3" s="5"/>
      <c r="V3" s="5"/>
      <c r="W3" s="5"/>
      <c r="X3" s="5"/>
      <c r="Y3" s="5"/>
      <c r="Z3" s="5"/>
      <c r="AA3" s="5"/>
    </row>
    <row r="4" customFormat="false" ht="12" hidden="false" customHeight="true" outlineLevel="0" collapsed="false">
      <c r="A4" s="6"/>
      <c r="B4" s="6"/>
      <c r="C4" s="6"/>
      <c r="E4" s="6"/>
      <c r="F4" s="6" t="s">
        <v>19</v>
      </c>
      <c r="G4" s="7" t="s">
        <v>20</v>
      </c>
      <c r="H4" s="7" t="s">
        <v>21</v>
      </c>
      <c r="I4" s="7" t="s">
        <v>22</v>
      </c>
      <c r="J4" s="7" t="s">
        <v>14</v>
      </c>
      <c r="K4" s="7" t="s">
        <v>14</v>
      </c>
      <c r="L4" s="7" t="s">
        <v>14</v>
      </c>
      <c r="M4" s="7" t="s">
        <v>23</v>
      </c>
      <c r="N4" s="8" t="s">
        <v>24</v>
      </c>
      <c r="O4" s="8" t="s">
        <v>25</v>
      </c>
      <c r="P4" s="8" t="s">
        <v>26</v>
      </c>
      <c r="Q4" s="8" t="s">
        <v>27</v>
      </c>
      <c r="R4" s="8" t="s">
        <v>28</v>
      </c>
      <c r="S4" s="8" t="s">
        <v>29</v>
      </c>
      <c r="T4" s="5"/>
      <c r="U4" s="5"/>
      <c r="V4" s="5"/>
      <c r="W4" s="5"/>
      <c r="X4" s="5"/>
      <c r="Y4" s="5"/>
      <c r="Z4" s="5"/>
      <c r="AA4" s="5"/>
    </row>
    <row r="5" customFormat="false" ht="12" hidden="false" customHeight="true" outlineLevel="0" collapsed="false">
      <c r="A5" s="6"/>
      <c r="B5" s="6"/>
      <c r="C5" s="6"/>
      <c r="E5" s="6"/>
      <c r="F5" s="6"/>
      <c r="G5" s="7"/>
      <c r="H5" s="7"/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8" t="s">
        <v>35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40</v>
      </c>
      <c r="T5" s="5"/>
      <c r="U5" s="5"/>
      <c r="V5" s="5"/>
      <c r="W5" s="5"/>
      <c r="X5" s="5"/>
      <c r="Y5" s="5"/>
      <c r="Z5" s="5"/>
      <c r="AA5" s="5"/>
    </row>
    <row r="6" customFormat="false" ht="15" hidden="false" customHeight="false" outlineLevel="0" collapsed="false">
      <c r="A6" s="9" t="s">
        <v>41</v>
      </c>
      <c r="B6" s="9" t="s">
        <v>42</v>
      </c>
      <c r="C6" s="9"/>
      <c r="D6" s="9"/>
      <c r="E6" s="9" t="n">
        <v>103208</v>
      </c>
      <c r="F6" s="9" t="n">
        <v>84042</v>
      </c>
      <c r="G6" s="9" t="n">
        <v>83692</v>
      </c>
      <c r="H6" s="9" t="n">
        <v>350</v>
      </c>
      <c r="I6" s="9" t="n">
        <v>350</v>
      </c>
      <c r="J6" s="9" t="n">
        <v>291</v>
      </c>
      <c r="K6" s="9" t="n">
        <v>5</v>
      </c>
      <c r="L6" s="9" t="n">
        <v>54</v>
      </c>
      <c r="M6" s="9" t="n">
        <v>0</v>
      </c>
      <c r="N6" s="9" t="n">
        <v>609</v>
      </c>
      <c r="O6" s="9" t="n">
        <v>234</v>
      </c>
      <c r="P6" s="9" t="n">
        <v>321</v>
      </c>
      <c r="Q6" s="9" t="n">
        <v>54</v>
      </c>
      <c r="R6" s="9" t="n">
        <v>0</v>
      </c>
      <c r="S6" s="9" t="n">
        <v>0</v>
      </c>
    </row>
    <row r="7" customFormat="false" ht="15" hidden="false" customHeight="false" outlineLevel="0" collapsed="false">
      <c r="A7" s="10" t="str">
        <f aca="false">"060201"</f>
        <v>060201</v>
      </c>
      <c r="B7" s="10" t="s">
        <v>43</v>
      </c>
      <c r="C7" s="10" t="s">
        <v>44</v>
      </c>
      <c r="D7" s="10" t="s">
        <v>45</v>
      </c>
      <c r="E7" s="10" t="n">
        <v>26505</v>
      </c>
      <c r="F7" s="10" t="n">
        <v>21667</v>
      </c>
      <c r="G7" s="10" t="n">
        <v>21548</v>
      </c>
      <c r="H7" s="10" t="n">
        <v>119</v>
      </c>
      <c r="I7" s="10" t="n">
        <v>119</v>
      </c>
      <c r="J7" s="10" t="n">
        <v>80</v>
      </c>
      <c r="K7" s="10" t="n">
        <v>2</v>
      </c>
      <c r="L7" s="10" t="n">
        <v>37</v>
      </c>
      <c r="M7" s="10" t="n">
        <v>0</v>
      </c>
      <c r="N7" s="10" t="n">
        <v>206</v>
      </c>
      <c r="O7" s="10" t="n">
        <v>41</v>
      </c>
      <c r="P7" s="10" t="n">
        <v>128</v>
      </c>
      <c r="Q7" s="10" t="n">
        <v>37</v>
      </c>
      <c r="R7" s="10" t="n">
        <v>0</v>
      </c>
      <c r="S7" s="10" t="n">
        <v>0</v>
      </c>
    </row>
    <row r="8" customFormat="false" ht="15" hidden="false" customHeight="false" outlineLevel="0" collapsed="false">
      <c r="A8" s="10" t="str">
        <f aca="false">"060202"</f>
        <v>060202</v>
      </c>
      <c r="B8" s="10" t="s">
        <v>46</v>
      </c>
      <c r="C8" s="10" t="s">
        <v>44</v>
      </c>
      <c r="D8" s="10" t="s">
        <v>45</v>
      </c>
      <c r="E8" s="10" t="n">
        <v>3311</v>
      </c>
      <c r="F8" s="10" t="n">
        <v>2580</v>
      </c>
      <c r="G8" s="10" t="n">
        <v>2576</v>
      </c>
      <c r="H8" s="10" t="n">
        <v>4</v>
      </c>
      <c r="I8" s="10" t="n">
        <v>4</v>
      </c>
      <c r="J8" s="10" t="n">
        <v>3</v>
      </c>
      <c r="K8" s="10" t="n">
        <v>0</v>
      </c>
      <c r="L8" s="10" t="n">
        <v>1</v>
      </c>
      <c r="M8" s="10" t="n">
        <v>0</v>
      </c>
      <c r="N8" s="10" t="n">
        <v>20</v>
      </c>
      <c r="O8" s="10" t="n">
        <v>15</v>
      </c>
      <c r="P8" s="10" t="n">
        <v>4</v>
      </c>
      <c r="Q8" s="10" t="n">
        <v>1</v>
      </c>
      <c r="R8" s="10" t="n">
        <v>0</v>
      </c>
      <c r="S8" s="10" t="n">
        <v>0</v>
      </c>
    </row>
    <row r="9" customFormat="false" ht="15" hidden="false" customHeight="false" outlineLevel="0" collapsed="false">
      <c r="A9" s="10" t="str">
        <f aca="false">"060203"</f>
        <v>060203</v>
      </c>
      <c r="B9" s="10" t="s">
        <v>47</v>
      </c>
      <c r="C9" s="10" t="s">
        <v>44</v>
      </c>
      <c r="D9" s="10" t="s">
        <v>45</v>
      </c>
      <c r="E9" s="10" t="n">
        <v>13432</v>
      </c>
      <c r="F9" s="10" t="n">
        <v>10627</v>
      </c>
      <c r="G9" s="10" t="n">
        <v>10611</v>
      </c>
      <c r="H9" s="10" t="n">
        <v>16</v>
      </c>
      <c r="I9" s="10" t="n">
        <v>16</v>
      </c>
      <c r="J9" s="10" t="n">
        <v>14</v>
      </c>
      <c r="K9" s="10" t="n">
        <v>1</v>
      </c>
      <c r="L9" s="10" t="n">
        <v>1</v>
      </c>
      <c r="M9" s="10" t="n">
        <v>0</v>
      </c>
      <c r="N9" s="10" t="n">
        <v>67</v>
      </c>
      <c r="O9" s="10" t="n">
        <v>36</v>
      </c>
      <c r="P9" s="10" t="n">
        <v>30</v>
      </c>
      <c r="Q9" s="10" t="n">
        <v>1</v>
      </c>
      <c r="R9" s="10" t="n">
        <v>0</v>
      </c>
      <c r="S9" s="10" t="n">
        <v>0</v>
      </c>
    </row>
    <row r="10" customFormat="false" ht="15" hidden="false" customHeight="false" outlineLevel="0" collapsed="false">
      <c r="A10" s="10" t="str">
        <f aca="false">"060204"</f>
        <v>060204</v>
      </c>
      <c r="B10" s="10" t="s">
        <v>48</v>
      </c>
      <c r="C10" s="10" t="s">
        <v>44</v>
      </c>
      <c r="D10" s="10" t="s">
        <v>45</v>
      </c>
      <c r="E10" s="10" t="n">
        <v>3958</v>
      </c>
      <c r="F10" s="10" t="n">
        <v>3191</v>
      </c>
      <c r="G10" s="10" t="n">
        <v>3173</v>
      </c>
      <c r="H10" s="10" t="n">
        <v>18</v>
      </c>
      <c r="I10" s="10" t="n">
        <v>18</v>
      </c>
      <c r="J10" s="10" t="n">
        <v>18</v>
      </c>
      <c r="K10" s="10" t="n">
        <v>0</v>
      </c>
      <c r="L10" s="10" t="n">
        <v>0</v>
      </c>
      <c r="M10" s="10" t="n">
        <v>0</v>
      </c>
      <c r="N10" s="10" t="n">
        <v>14</v>
      </c>
      <c r="O10" s="10" t="n">
        <v>10</v>
      </c>
      <c r="P10" s="10" t="n">
        <v>4</v>
      </c>
      <c r="Q10" s="10" t="n">
        <v>0</v>
      </c>
      <c r="R10" s="10" t="n">
        <v>0</v>
      </c>
      <c r="S10" s="10" t="n">
        <v>0</v>
      </c>
    </row>
    <row r="11" customFormat="false" ht="15" hidden="false" customHeight="false" outlineLevel="0" collapsed="false">
      <c r="A11" s="10" t="str">
        <f aca="false">"060205"</f>
        <v>060205</v>
      </c>
      <c r="B11" s="10" t="s">
        <v>49</v>
      </c>
      <c r="C11" s="10" t="s">
        <v>44</v>
      </c>
      <c r="D11" s="10" t="s">
        <v>45</v>
      </c>
      <c r="E11" s="10" t="n">
        <v>6292</v>
      </c>
      <c r="F11" s="10" t="n">
        <v>5190</v>
      </c>
      <c r="G11" s="10" t="n">
        <v>5181</v>
      </c>
      <c r="H11" s="10" t="n">
        <v>9</v>
      </c>
      <c r="I11" s="10" t="n">
        <v>9</v>
      </c>
      <c r="J11" s="10" t="n">
        <v>7</v>
      </c>
      <c r="K11" s="10" t="n">
        <v>0</v>
      </c>
      <c r="L11" s="10" t="n">
        <v>2</v>
      </c>
      <c r="M11" s="10" t="n">
        <v>0</v>
      </c>
      <c r="N11" s="10" t="n">
        <v>41</v>
      </c>
      <c r="O11" s="10" t="n">
        <v>23</v>
      </c>
      <c r="P11" s="10" t="n">
        <v>16</v>
      </c>
      <c r="Q11" s="10" t="n">
        <v>2</v>
      </c>
      <c r="R11" s="10" t="n">
        <v>0</v>
      </c>
      <c r="S11" s="10" t="n">
        <v>0</v>
      </c>
    </row>
    <row r="12" customFormat="false" ht="15" hidden="false" customHeight="false" outlineLevel="0" collapsed="false">
      <c r="A12" s="10" t="str">
        <f aca="false">"060206"</f>
        <v>060206</v>
      </c>
      <c r="B12" s="10" t="s">
        <v>50</v>
      </c>
      <c r="C12" s="10" t="s">
        <v>44</v>
      </c>
      <c r="D12" s="10" t="s">
        <v>45</v>
      </c>
      <c r="E12" s="10" t="n">
        <v>4246</v>
      </c>
      <c r="F12" s="10" t="n">
        <v>3531</v>
      </c>
      <c r="G12" s="10" t="n">
        <v>3519</v>
      </c>
      <c r="H12" s="10" t="n">
        <v>12</v>
      </c>
      <c r="I12" s="10" t="n">
        <v>12</v>
      </c>
      <c r="J12" s="10" t="n">
        <v>12</v>
      </c>
      <c r="K12" s="10" t="n">
        <v>0</v>
      </c>
      <c r="L12" s="10" t="n">
        <v>0</v>
      </c>
      <c r="M12" s="10" t="n">
        <v>0</v>
      </c>
      <c r="N12" s="10" t="n">
        <v>20</v>
      </c>
      <c r="O12" s="10" t="n">
        <v>10</v>
      </c>
      <c r="P12" s="10" t="n">
        <v>10</v>
      </c>
      <c r="Q12" s="10" t="n">
        <v>0</v>
      </c>
      <c r="R12" s="10" t="n">
        <v>0</v>
      </c>
      <c r="S12" s="10" t="n">
        <v>0</v>
      </c>
    </row>
    <row r="13" customFormat="false" ht="15" hidden="false" customHeight="false" outlineLevel="0" collapsed="false">
      <c r="A13" s="10" t="str">
        <f aca="false">"060207"</f>
        <v>060207</v>
      </c>
      <c r="B13" s="10" t="s">
        <v>51</v>
      </c>
      <c r="C13" s="10" t="s">
        <v>44</v>
      </c>
      <c r="D13" s="10" t="s">
        <v>45</v>
      </c>
      <c r="E13" s="10" t="n">
        <v>6974</v>
      </c>
      <c r="F13" s="10" t="n">
        <v>5849</v>
      </c>
      <c r="G13" s="10" t="n">
        <v>5822</v>
      </c>
      <c r="H13" s="10" t="n">
        <v>27</v>
      </c>
      <c r="I13" s="10" t="n">
        <v>27</v>
      </c>
      <c r="J13" s="10" t="n">
        <v>23</v>
      </c>
      <c r="K13" s="10" t="n">
        <v>1</v>
      </c>
      <c r="L13" s="10" t="n">
        <v>3</v>
      </c>
      <c r="M13" s="10" t="n">
        <v>0</v>
      </c>
      <c r="N13" s="10" t="n">
        <v>54</v>
      </c>
      <c r="O13" s="10" t="n">
        <v>21</v>
      </c>
      <c r="P13" s="10" t="n">
        <v>30</v>
      </c>
      <c r="Q13" s="10" t="n">
        <v>3</v>
      </c>
      <c r="R13" s="10" t="n">
        <v>0</v>
      </c>
      <c r="S13" s="10" t="n">
        <v>0</v>
      </c>
    </row>
    <row r="14" customFormat="false" ht="15" hidden="false" customHeight="false" outlineLevel="0" collapsed="false">
      <c r="A14" s="10" t="str">
        <f aca="false">"060208"</f>
        <v>060208</v>
      </c>
      <c r="B14" s="10" t="s">
        <v>52</v>
      </c>
      <c r="C14" s="10" t="s">
        <v>44</v>
      </c>
      <c r="D14" s="10" t="s">
        <v>45</v>
      </c>
      <c r="E14" s="10" t="n">
        <v>7024</v>
      </c>
      <c r="F14" s="10" t="n">
        <v>5583</v>
      </c>
      <c r="G14" s="10" t="n">
        <v>5558</v>
      </c>
      <c r="H14" s="10" t="n">
        <v>25</v>
      </c>
      <c r="I14" s="10" t="n">
        <v>25</v>
      </c>
      <c r="J14" s="10" t="n">
        <v>25</v>
      </c>
      <c r="K14" s="10" t="n">
        <v>0</v>
      </c>
      <c r="L14" s="10" t="n">
        <v>0</v>
      </c>
      <c r="M14" s="10" t="n">
        <v>0</v>
      </c>
      <c r="N14" s="10" t="n">
        <v>18</v>
      </c>
      <c r="O14" s="10" t="n">
        <v>11</v>
      </c>
      <c r="P14" s="10" t="n">
        <v>7</v>
      </c>
      <c r="Q14" s="10" t="n">
        <v>0</v>
      </c>
      <c r="R14" s="10" t="n">
        <v>0</v>
      </c>
      <c r="S14" s="10" t="n">
        <v>0</v>
      </c>
    </row>
    <row r="15" customFormat="false" ht="15" hidden="false" customHeight="false" outlineLevel="0" collapsed="false">
      <c r="A15" s="10" t="str">
        <f aca="false">"060209"</f>
        <v>060209</v>
      </c>
      <c r="B15" s="10" t="s">
        <v>53</v>
      </c>
      <c r="C15" s="10" t="s">
        <v>44</v>
      </c>
      <c r="D15" s="10" t="s">
        <v>45</v>
      </c>
      <c r="E15" s="10" t="n">
        <v>4410</v>
      </c>
      <c r="F15" s="10" t="n">
        <v>3573</v>
      </c>
      <c r="G15" s="10" t="n">
        <v>3566</v>
      </c>
      <c r="H15" s="10" t="n">
        <v>7</v>
      </c>
      <c r="I15" s="10" t="n">
        <v>7</v>
      </c>
      <c r="J15" s="10" t="n">
        <v>7</v>
      </c>
      <c r="K15" s="10" t="n">
        <v>0</v>
      </c>
      <c r="L15" s="10" t="n">
        <v>0</v>
      </c>
      <c r="M15" s="10" t="n">
        <v>0</v>
      </c>
      <c r="N15" s="10" t="n">
        <v>17</v>
      </c>
      <c r="O15" s="10" t="n">
        <v>5</v>
      </c>
      <c r="P15" s="10" t="n">
        <v>12</v>
      </c>
      <c r="Q15" s="10" t="n">
        <v>0</v>
      </c>
      <c r="R15" s="10" t="n">
        <v>0</v>
      </c>
      <c r="S15" s="10" t="n">
        <v>0</v>
      </c>
    </row>
    <row r="16" customFormat="false" ht="15" hidden="false" customHeight="false" outlineLevel="0" collapsed="false">
      <c r="A16" s="10" t="str">
        <f aca="false">"060210"</f>
        <v>060210</v>
      </c>
      <c r="B16" s="10" t="s">
        <v>54</v>
      </c>
      <c r="C16" s="10" t="s">
        <v>44</v>
      </c>
      <c r="D16" s="10" t="s">
        <v>45</v>
      </c>
      <c r="E16" s="10" t="n">
        <v>4358</v>
      </c>
      <c r="F16" s="10" t="n">
        <v>3506</v>
      </c>
      <c r="G16" s="10" t="n">
        <v>3486</v>
      </c>
      <c r="H16" s="10" t="n">
        <v>20</v>
      </c>
      <c r="I16" s="10" t="n">
        <v>20</v>
      </c>
      <c r="J16" s="10" t="n">
        <v>20</v>
      </c>
      <c r="K16" s="10" t="n">
        <v>0</v>
      </c>
      <c r="L16" s="10" t="n">
        <v>0</v>
      </c>
      <c r="M16" s="10" t="n">
        <v>0</v>
      </c>
      <c r="N16" s="10" t="n">
        <v>9</v>
      </c>
      <c r="O16" s="10" t="n">
        <v>5</v>
      </c>
      <c r="P16" s="10" t="n">
        <v>4</v>
      </c>
      <c r="Q16" s="10" t="n">
        <v>0</v>
      </c>
      <c r="R16" s="10" t="n">
        <v>0</v>
      </c>
      <c r="S16" s="10" t="n">
        <v>0</v>
      </c>
    </row>
    <row r="17" customFormat="false" ht="15" hidden="false" customHeight="false" outlineLevel="0" collapsed="false">
      <c r="A17" s="10" t="str">
        <f aca="false">"060211"</f>
        <v>060211</v>
      </c>
      <c r="B17" s="10" t="s">
        <v>55</v>
      </c>
      <c r="C17" s="10" t="s">
        <v>44</v>
      </c>
      <c r="D17" s="10" t="s">
        <v>45</v>
      </c>
      <c r="E17" s="10" t="n">
        <v>5544</v>
      </c>
      <c r="F17" s="10" t="n">
        <v>4611</v>
      </c>
      <c r="G17" s="10" t="n">
        <v>4576</v>
      </c>
      <c r="H17" s="10" t="n">
        <v>35</v>
      </c>
      <c r="I17" s="10" t="n">
        <v>35</v>
      </c>
      <c r="J17" s="10" t="n">
        <v>30</v>
      </c>
      <c r="K17" s="10" t="n">
        <v>1</v>
      </c>
      <c r="L17" s="10" t="n">
        <v>4</v>
      </c>
      <c r="M17" s="10" t="n">
        <v>0</v>
      </c>
      <c r="N17" s="10" t="n">
        <v>33</v>
      </c>
      <c r="O17" s="10" t="n">
        <v>14</v>
      </c>
      <c r="P17" s="10" t="n">
        <v>15</v>
      </c>
      <c r="Q17" s="10" t="n">
        <v>4</v>
      </c>
      <c r="R17" s="10" t="n">
        <v>0</v>
      </c>
      <c r="S17" s="10" t="n">
        <v>0</v>
      </c>
    </row>
    <row r="18" customFormat="false" ht="15" hidden="false" customHeight="false" outlineLevel="0" collapsed="false">
      <c r="A18" s="10" t="str">
        <f aca="false">"060212"</f>
        <v>060212</v>
      </c>
      <c r="B18" s="10" t="s">
        <v>56</v>
      </c>
      <c r="C18" s="10" t="s">
        <v>44</v>
      </c>
      <c r="D18" s="10" t="s">
        <v>45</v>
      </c>
      <c r="E18" s="10" t="n">
        <v>6801</v>
      </c>
      <c r="F18" s="10" t="n">
        <v>5515</v>
      </c>
      <c r="G18" s="10" t="n">
        <v>5501</v>
      </c>
      <c r="H18" s="10" t="n">
        <v>14</v>
      </c>
      <c r="I18" s="10" t="n">
        <v>14</v>
      </c>
      <c r="J18" s="10" t="n">
        <v>13</v>
      </c>
      <c r="K18" s="10" t="n">
        <v>0</v>
      </c>
      <c r="L18" s="10" t="n">
        <v>1</v>
      </c>
      <c r="M18" s="10" t="n">
        <v>0</v>
      </c>
      <c r="N18" s="10" t="n">
        <v>44</v>
      </c>
      <c r="O18" s="10" t="n">
        <v>16</v>
      </c>
      <c r="P18" s="10" t="n">
        <v>27</v>
      </c>
      <c r="Q18" s="10" t="n">
        <v>1</v>
      </c>
      <c r="R18" s="10" t="n">
        <v>0</v>
      </c>
      <c r="S18" s="10" t="n">
        <v>0</v>
      </c>
    </row>
    <row r="19" customFormat="false" ht="15" hidden="false" customHeight="false" outlineLevel="0" collapsed="false">
      <c r="A19" s="10" t="str">
        <f aca="false">"060213"</f>
        <v>060213</v>
      </c>
      <c r="B19" s="10" t="s">
        <v>57</v>
      </c>
      <c r="C19" s="10" t="s">
        <v>44</v>
      </c>
      <c r="D19" s="10" t="s">
        <v>45</v>
      </c>
      <c r="E19" s="10" t="n">
        <v>4018</v>
      </c>
      <c r="F19" s="10" t="n">
        <v>3239</v>
      </c>
      <c r="G19" s="10" t="n">
        <v>3221</v>
      </c>
      <c r="H19" s="10" t="n">
        <v>18</v>
      </c>
      <c r="I19" s="10" t="n">
        <v>18</v>
      </c>
      <c r="J19" s="10" t="n">
        <v>17</v>
      </c>
      <c r="K19" s="10" t="n">
        <v>0</v>
      </c>
      <c r="L19" s="10" t="n">
        <v>1</v>
      </c>
      <c r="M19" s="10" t="n">
        <v>0</v>
      </c>
      <c r="N19" s="10" t="n">
        <v>25</v>
      </c>
      <c r="O19" s="10" t="n">
        <v>15</v>
      </c>
      <c r="P19" s="10" t="n">
        <v>9</v>
      </c>
      <c r="Q19" s="10" t="n">
        <v>1</v>
      </c>
      <c r="R19" s="10" t="n">
        <v>0</v>
      </c>
      <c r="S19" s="10" t="n">
        <v>0</v>
      </c>
    </row>
    <row r="20" customFormat="false" ht="15" hidden="false" customHeight="false" outlineLevel="0" collapsed="false">
      <c r="A20" s="10" t="str">
        <f aca="false">"060214"</f>
        <v>060214</v>
      </c>
      <c r="B20" s="10" t="s">
        <v>58</v>
      </c>
      <c r="C20" s="10" t="s">
        <v>44</v>
      </c>
      <c r="D20" s="10" t="s">
        <v>45</v>
      </c>
      <c r="E20" s="10" t="n">
        <v>6335</v>
      </c>
      <c r="F20" s="10" t="n">
        <v>5380</v>
      </c>
      <c r="G20" s="10" t="n">
        <v>5354</v>
      </c>
      <c r="H20" s="10" t="n">
        <v>26</v>
      </c>
      <c r="I20" s="10" t="n">
        <v>26</v>
      </c>
      <c r="J20" s="10" t="n">
        <v>22</v>
      </c>
      <c r="K20" s="10" t="n">
        <v>0</v>
      </c>
      <c r="L20" s="10" t="n">
        <v>4</v>
      </c>
      <c r="M20" s="10" t="n">
        <v>0</v>
      </c>
      <c r="N20" s="10" t="n">
        <v>41</v>
      </c>
      <c r="O20" s="10" t="n">
        <v>12</v>
      </c>
      <c r="P20" s="10" t="n">
        <v>25</v>
      </c>
      <c r="Q20" s="10" t="n">
        <v>4</v>
      </c>
      <c r="R20" s="10" t="n">
        <v>0</v>
      </c>
      <c r="S20" s="10" t="n">
        <v>0</v>
      </c>
    </row>
    <row r="21" customFormat="false" ht="15" hidden="false" customHeight="false" outlineLevel="0" collapsed="false">
      <c r="A21" s="9" t="s">
        <v>59</v>
      </c>
      <c r="B21" s="9" t="s">
        <v>60</v>
      </c>
      <c r="C21" s="9"/>
      <c r="D21" s="9"/>
      <c r="E21" s="9" t="n">
        <v>65233</v>
      </c>
      <c r="F21" s="9" t="n">
        <v>54251</v>
      </c>
      <c r="G21" s="9" t="n">
        <v>54079</v>
      </c>
      <c r="H21" s="9" t="n">
        <v>172</v>
      </c>
      <c r="I21" s="9" t="n">
        <v>172</v>
      </c>
      <c r="J21" s="9" t="n">
        <v>134</v>
      </c>
      <c r="K21" s="9" t="n">
        <v>5</v>
      </c>
      <c r="L21" s="9" t="n">
        <v>33</v>
      </c>
      <c r="M21" s="9" t="n">
        <v>0</v>
      </c>
      <c r="N21" s="9" t="n">
        <v>353</v>
      </c>
      <c r="O21" s="9" t="n">
        <v>77</v>
      </c>
      <c r="P21" s="9" t="n">
        <v>243</v>
      </c>
      <c r="Q21" s="9" t="n">
        <v>33</v>
      </c>
      <c r="R21" s="9" t="n">
        <v>0</v>
      </c>
      <c r="S21" s="9" t="n">
        <v>0</v>
      </c>
    </row>
    <row r="22" customFormat="false" ht="15" hidden="false" customHeight="false" outlineLevel="0" collapsed="false">
      <c r="A22" s="10" t="str">
        <f aca="false">"060401"</f>
        <v>060401</v>
      </c>
      <c r="B22" s="10" t="s">
        <v>61</v>
      </c>
      <c r="C22" s="10" t="s">
        <v>62</v>
      </c>
      <c r="D22" s="10" t="s">
        <v>45</v>
      </c>
      <c r="E22" s="10" t="n">
        <v>17728</v>
      </c>
      <c r="F22" s="10" t="n">
        <v>14836</v>
      </c>
      <c r="G22" s="10" t="n">
        <v>14798</v>
      </c>
      <c r="H22" s="10" t="n">
        <v>38</v>
      </c>
      <c r="I22" s="10" t="n">
        <v>38</v>
      </c>
      <c r="J22" s="10" t="n">
        <v>23</v>
      </c>
      <c r="K22" s="10" t="n">
        <v>1</v>
      </c>
      <c r="L22" s="10" t="n">
        <v>14</v>
      </c>
      <c r="M22" s="10" t="n">
        <v>0</v>
      </c>
      <c r="N22" s="10" t="n">
        <v>114</v>
      </c>
      <c r="O22" s="10" t="n">
        <v>24</v>
      </c>
      <c r="P22" s="10" t="n">
        <v>76</v>
      </c>
      <c r="Q22" s="10" t="n">
        <v>14</v>
      </c>
      <c r="R22" s="10" t="n">
        <v>0</v>
      </c>
      <c r="S22" s="10" t="n">
        <v>0</v>
      </c>
    </row>
    <row r="23" customFormat="false" ht="15" hidden="false" customHeight="false" outlineLevel="0" collapsed="false">
      <c r="A23" s="10" t="str">
        <f aca="false">"060402"</f>
        <v>060402</v>
      </c>
      <c r="B23" s="10" t="s">
        <v>63</v>
      </c>
      <c r="C23" s="10" t="s">
        <v>62</v>
      </c>
      <c r="D23" s="10" t="s">
        <v>45</v>
      </c>
      <c r="E23" s="10" t="n">
        <v>5715</v>
      </c>
      <c r="F23" s="10" t="n">
        <v>4755</v>
      </c>
      <c r="G23" s="10" t="n">
        <v>4741</v>
      </c>
      <c r="H23" s="10" t="n">
        <v>14</v>
      </c>
      <c r="I23" s="10" t="n">
        <v>14</v>
      </c>
      <c r="J23" s="10" t="n">
        <v>10</v>
      </c>
      <c r="K23" s="10" t="n">
        <v>0</v>
      </c>
      <c r="L23" s="10" t="n">
        <v>4</v>
      </c>
      <c r="M23" s="10" t="n">
        <v>0</v>
      </c>
      <c r="N23" s="10" t="n">
        <v>33</v>
      </c>
      <c r="O23" s="10" t="n">
        <v>4</v>
      </c>
      <c r="P23" s="10" t="n">
        <v>25</v>
      </c>
      <c r="Q23" s="10" t="n">
        <v>4</v>
      </c>
      <c r="R23" s="10" t="n">
        <v>0</v>
      </c>
      <c r="S23" s="10" t="n">
        <v>0</v>
      </c>
    </row>
    <row r="24" customFormat="false" ht="15" hidden="false" customHeight="false" outlineLevel="0" collapsed="false">
      <c r="A24" s="10" t="str">
        <f aca="false">"060403"</f>
        <v>060403</v>
      </c>
      <c r="B24" s="10" t="s">
        <v>64</v>
      </c>
      <c r="C24" s="10" t="s">
        <v>62</v>
      </c>
      <c r="D24" s="10" t="s">
        <v>45</v>
      </c>
      <c r="E24" s="10" t="n">
        <v>5340</v>
      </c>
      <c r="F24" s="10" t="n">
        <v>4398</v>
      </c>
      <c r="G24" s="10" t="n">
        <v>4369</v>
      </c>
      <c r="H24" s="10" t="n">
        <v>29</v>
      </c>
      <c r="I24" s="10" t="n">
        <v>29</v>
      </c>
      <c r="J24" s="10" t="n">
        <v>22</v>
      </c>
      <c r="K24" s="10" t="n">
        <v>2</v>
      </c>
      <c r="L24" s="10" t="n">
        <v>5</v>
      </c>
      <c r="M24" s="10" t="n">
        <v>0</v>
      </c>
      <c r="N24" s="10" t="n">
        <v>43</v>
      </c>
      <c r="O24" s="10" t="n">
        <v>7</v>
      </c>
      <c r="P24" s="10" t="n">
        <v>31</v>
      </c>
      <c r="Q24" s="10" t="n">
        <v>5</v>
      </c>
      <c r="R24" s="10" t="n">
        <v>0</v>
      </c>
      <c r="S24" s="10" t="n">
        <v>0</v>
      </c>
    </row>
    <row r="25" customFormat="false" ht="15" hidden="false" customHeight="false" outlineLevel="0" collapsed="false">
      <c r="A25" s="10" t="str">
        <f aca="false">"060404"</f>
        <v>060404</v>
      </c>
      <c r="B25" s="10" t="s">
        <v>65</v>
      </c>
      <c r="C25" s="10" t="s">
        <v>62</v>
      </c>
      <c r="D25" s="10" t="s">
        <v>45</v>
      </c>
      <c r="E25" s="10" t="n">
        <v>10396</v>
      </c>
      <c r="F25" s="10" t="n">
        <v>8499</v>
      </c>
      <c r="G25" s="10" t="n">
        <v>8486</v>
      </c>
      <c r="H25" s="10" t="n">
        <v>13</v>
      </c>
      <c r="I25" s="10" t="n">
        <v>13</v>
      </c>
      <c r="J25" s="10" t="n">
        <v>11</v>
      </c>
      <c r="K25" s="10" t="n">
        <v>0</v>
      </c>
      <c r="L25" s="10" t="n">
        <v>2</v>
      </c>
      <c r="M25" s="10" t="n">
        <v>0</v>
      </c>
      <c r="N25" s="10" t="n">
        <v>41</v>
      </c>
      <c r="O25" s="10" t="n">
        <v>11</v>
      </c>
      <c r="P25" s="10" t="n">
        <v>28</v>
      </c>
      <c r="Q25" s="10" t="n">
        <v>2</v>
      </c>
      <c r="R25" s="10" t="n">
        <v>0</v>
      </c>
      <c r="S25" s="10" t="n">
        <v>0</v>
      </c>
    </row>
    <row r="26" customFormat="false" ht="15" hidden="false" customHeight="false" outlineLevel="0" collapsed="false">
      <c r="A26" s="10" t="str">
        <f aca="false">"060405"</f>
        <v>060405</v>
      </c>
      <c r="B26" s="10" t="s">
        <v>66</v>
      </c>
      <c r="C26" s="10" t="s">
        <v>62</v>
      </c>
      <c r="D26" s="10" t="s">
        <v>45</v>
      </c>
      <c r="E26" s="10" t="n">
        <v>7276</v>
      </c>
      <c r="F26" s="10" t="n">
        <v>6142</v>
      </c>
      <c r="G26" s="10" t="n">
        <v>6123</v>
      </c>
      <c r="H26" s="10" t="n">
        <v>19</v>
      </c>
      <c r="I26" s="10" t="n">
        <v>19</v>
      </c>
      <c r="J26" s="10" t="n">
        <v>13</v>
      </c>
      <c r="K26" s="10" t="n">
        <v>2</v>
      </c>
      <c r="L26" s="10" t="n">
        <v>4</v>
      </c>
      <c r="M26" s="10" t="n">
        <v>0</v>
      </c>
      <c r="N26" s="10" t="n">
        <v>32</v>
      </c>
      <c r="O26" s="10" t="n">
        <v>12</v>
      </c>
      <c r="P26" s="10" t="n">
        <v>16</v>
      </c>
      <c r="Q26" s="10" t="n">
        <v>4</v>
      </c>
      <c r="R26" s="10" t="n">
        <v>0</v>
      </c>
      <c r="S26" s="10" t="n">
        <v>0</v>
      </c>
    </row>
    <row r="27" customFormat="false" ht="15" hidden="false" customHeight="false" outlineLevel="0" collapsed="false">
      <c r="A27" s="10" t="str">
        <f aca="false">"060406"</f>
        <v>060406</v>
      </c>
      <c r="B27" s="10" t="s">
        <v>67</v>
      </c>
      <c r="C27" s="10" t="s">
        <v>62</v>
      </c>
      <c r="D27" s="10" t="s">
        <v>45</v>
      </c>
      <c r="E27" s="10" t="n">
        <v>4301</v>
      </c>
      <c r="F27" s="10" t="n">
        <v>3599</v>
      </c>
      <c r="G27" s="10" t="n">
        <v>3592</v>
      </c>
      <c r="H27" s="10" t="n">
        <v>7</v>
      </c>
      <c r="I27" s="10" t="n">
        <v>7</v>
      </c>
      <c r="J27" s="10" t="n">
        <v>7</v>
      </c>
      <c r="K27" s="10" t="n">
        <v>0</v>
      </c>
      <c r="L27" s="10" t="n">
        <v>0</v>
      </c>
      <c r="M27" s="10" t="n">
        <v>0</v>
      </c>
      <c r="N27" s="10" t="n">
        <v>25</v>
      </c>
      <c r="O27" s="10" t="n">
        <v>5</v>
      </c>
      <c r="P27" s="10" t="n">
        <v>20</v>
      </c>
      <c r="Q27" s="10" t="n">
        <v>0</v>
      </c>
      <c r="R27" s="10" t="n">
        <v>0</v>
      </c>
      <c r="S27" s="10" t="n">
        <v>0</v>
      </c>
    </row>
    <row r="28" customFormat="false" ht="15" hidden="false" customHeight="false" outlineLevel="0" collapsed="false">
      <c r="A28" s="10" t="str">
        <f aca="false">"060407"</f>
        <v>060407</v>
      </c>
      <c r="B28" s="10" t="s">
        <v>68</v>
      </c>
      <c r="C28" s="10" t="s">
        <v>62</v>
      </c>
      <c r="D28" s="10" t="s">
        <v>45</v>
      </c>
      <c r="E28" s="10" t="n">
        <v>4719</v>
      </c>
      <c r="F28" s="10" t="n">
        <v>3952</v>
      </c>
      <c r="G28" s="10" t="n">
        <v>3924</v>
      </c>
      <c r="H28" s="10" t="n">
        <v>28</v>
      </c>
      <c r="I28" s="10" t="n">
        <v>28</v>
      </c>
      <c r="J28" s="10" t="n">
        <v>28</v>
      </c>
      <c r="K28" s="10" t="n">
        <v>0</v>
      </c>
      <c r="L28" s="10" t="n">
        <v>0</v>
      </c>
      <c r="M28" s="10" t="n">
        <v>0</v>
      </c>
      <c r="N28" s="10" t="n">
        <v>10</v>
      </c>
      <c r="O28" s="10" t="n">
        <v>5</v>
      </c>
      <c r="P28" s="10" t="n">
        <v>5</v>
      </c>
      <c r="Q28" s="10" t="n">
        <v>0</v>
      </c>
      <c r="R28" s="10" t="n">
        <v>0</v>
      </c>
      <c r="S28" s="10" t="n">
        <v>0</v>
      </c>
    </row>
    <row r="29" customFormat="false" ht="15" hidden="false" customHeight="false" outlineLevel="0" collapsed="false">
      <c r="A29" s="10" t="str">
        <f aca="false">"060408"</f>
        <v>060408</v>
      </c>
      <c r="B29" s="10" t="s">
        <v>69</v>
      </c>
      <c r="C29" s="10" t="s">
        <v>62</v>
      </c>
      <c r="D29" s="10" t="s">
        <v>45</v>
      </c>
      <c r="E29" s="10" t="n">
        <v>9758</v>
      </c>
      <c r="F29" s="10" t="n">
        <v>8070</v>
      </c>
      <c r="G29" s="10" t="n">
        <v>8046</v>
      </c>
      <c r="H29" s="10" t="n">
        <v>24</v>
      </c>
      <c r="I29" s="10" t="n">
        <v>24</v>
      </c>
      <c r="J29" s="10" t="n">
        <v>20</v>
      </c>
      <c r="K29" s="10" t="n">
        <v>0</v>
      </c>
      <c r="L29" s="10" t="n">
        <v>4</v>
      </c>
      <c r="M29" s="10" t="n">
        <v>0</v>
      </c>
      <c r="N29" s="10" t="n">
        <v>55</v>
      </c>
      <c r="O29" s="10" t="n">
        <v>9</v>
      </c>
      <c r="P29" s="10" t="n">
        <v>42</v>
      </c>
      <c r="Q29" s="10" t="n">
        <v>4</v>
      </c>
      <c r="R29" s="10" t="n">
        <v>0</v>
      </c>
      <c r="S29" s="10" t="n">
        <v>0</v>
      </c>
    </row>
    <row r="30" customFormat="false" ht="15" hidden="false" customHeight="false" outlineLevel="0" collapsed="false">
      <c r="A30" s="9" t="s">
        <v>70</v>
      </c>
      <c r="B30" s="9" t="s">
        <v>71</v>
      </c>
      <c r="C30" s="9"/>
      <c r="D30" s="9"/>
      <c r="E30" s="9" t="n">
        <v>46755</v>
      </c>
      <c r="F30" s="9" t="n">
        <v>38338</v>
      </c>
      <c r="G30" s="9" t="n">
        <v>38165</v>
      </c>
      <c r="H30" s="9" t="n">
        <v>173</v>
      </c>
      <c r="I30" s="9" t="n">
        <v>173</v>
      </c>
      <c r="J30" s="9" t="n">
        <v>159</v>
      </c>
      <c r="K30" s="9" t="n">
        <v>0</v>
      </c>
      <c r="L30" s="9" t="n">
        <v>14</v>
      </c>
      <c r="M30" s="9" t="n">
        <v>0</v>
      </c>
      <c r="N30" s="9" t="n">
        <v>263</v>
      </c>
      <c r="O30" s="9" t="n">
        <v>92</v>
      </c>
      <c r="P30" s="9" t="n">
        <v>157</v>
      </c>
      <c r="Q30" s="9" t="n">
        <v>14</v>
      </c>
      <c r="R30" s="9" t="n">
        <v>0</v>
      </c>
      <c r="S30" s="9" t="n">
        <v>0</v>
      </c>
    </row>
    <row r="31" customFormat="false" ht="15" hidden="false" customHeight="false" outlineLevel="0" collapsed="false">
      <c r="A31" s="10" t="str">
        <f aca="false">"060501"</f>
        <v>060501</v>
      </c>
      <c r="B31" s="10" t="s">
        <v>72</v>
      </c>
      <c r="C31" s="10" t="s">
        <v>73</v>
      </c>
      <c r="D31" s="10" t="s">
        <v>45</v>
      </c>
      <c r="E31" s="10" t="n">
        <v>3377</v>
      </c>
      <c r="F31" s="10" t="n">
        <v>2752</v>
      </c>
      <c r="G31" s="10" t="n">
        <v>2752</v>
      </c>
      <c r="H31" s="10" t="n">
        <v>0</v>
      </c>
      <c r="I31" s="10" t="n">
        <v>0</v>
      </c>
      <c r="J31" s="10" t="n">
        <v>0</v>
      </c>
      <c r="K31" s="10" t="n">
        <v>0</v>
      </c>
      <c r="L31" s="10" t="n">
        <v>0</v>
      </c>
      <c r="M31" s="10" t="n">
        <v>0</v>
      </c>
      <c r="N31" s="10" t="n">
        <v>22</v>
      </c>
      <c r="O31" s="10" t="n">
        <v>6</v>
      </c>
      <c r="P31" s="10" t="n">
        <v>16</v>
      </c>
      <c r="Q31" s="10" t="n">
        <v>0</v>
      </c>
      <c r="R31" s="10" t="n">
        <v>0</v>
      </c>
      <c r="S31" s="10" t="n">
        <v>0</v>
      </c>
    </row>
    <row r="32" customFormat="false" ht="15" hidden="false" customHeight="false" outlineLevel="0" collapsed="false">
      <c r="A32" s="10" t="str">
        <f aca="false">"060502"</f>
        <v>060502</v>
      </c>
      <c r="B32" s="10" t="s">
        <v>74</v>
      </c>
      <c r="C32" s="10" t="s">
        <v>73</v>
      </c>
      <c r="D32" s="10" t="s">
        <v>45</v>
      </c>
      <c r="E32" s="10" t="n">
        <v>2988</v>
      </c>
      <c r="F32" s="10" t="n">
        <v>2438</v>
      </c>
      <c r="G32" s="10" t="n">
        <v>2434</v>
      </c>
      <c r="H32" s="10" t="n">
        <v>4</v>
      </c>
      <c r="I32" s="10" t="n">
        <v>4</v>
      </c>
      <c r="J32" s="10" t="n">
        <v>4</v>
      </c>
      <c r="K32" s="10" t="n">
        <v>0</v>
      </c>
      <c r="L32" s="10" t="n">
        <v>0</v>
      </c>
      <c r="M32" s="10" t="n">
        <v>0</v>
      </c>
      <c r="N32" s="10" t="n">
        <v>14</v>
      </c>
      <c r="O32" s="10" t="n">
        <v>8</v>
      </c>
      <c r="P32" s="10" t="n">
        <v>6</v>
      </c>
      <c r="Q32" s="10" t="n">
        <v>0</v>
      </c>
      <c r="R32" s="10" t="n">
        <v>0</v>
      </c>
      <c r="S32" s="10" t="n">
        <v>0</v>
      </c>
    </row>
    <row r="33" customFormat="false" ht="15" hidden="false" customHeight="false" outlineLevel="0" collapsed="false">
      <c r="A33" s="10" t="str">
        <f aca="false">"060503"</f>
        <v>060503</v>
      </c>
      <c r="B33" s="10" t="s">
        <v>75</v>
      </c>
      <c r="C33" s="10" t="s">
        <v>73</v>
      </c>
      <c r="D33" s="10" t="s">
        <v>45</v>
      </c>
      <c r="E33" s="10" t="n">
        <v>6506</v>
      </c>
      <c r="F33" s="10" t="n">
        <v>5310</v>
      </c>
      <c r="G33" s="10" t="n">
        <v>5294</v>
      </c>
      <c r="H33" s="10" t="n">
        <v>16</v>
      </c>
      <c r="I33" s="10" t="n">
        <v>16</v>
      </c>
      <c r="J33" s="10" t="n">
        <v>13</v>
      </c>
      <c r="K33" s="10" t="n">
        <v>0</v>
      </c>
      <c r="L33" s="10" t="n">
        <v>3</v>
      </c>
      <c r="M33" s="10" t="n">
        <v>0</v>
      </c>
      <c r="N33" s="10" t="n">
        <v>28</v>
      </c>
      <c r="O33" s="10" t="n">
        <v>12</v>
      </c>
      <c r="P33" s="10" t="n">
        <v>13</v>
      </c>
      <c r="Q33" s="10" t="n">
        <v>3</v>
      </c>
      <c r="R33" s="10" t="n">
        <v>0</v>
      </c>
      <c r="S33" s="10" t="n">
        <v>0</v>
      </c>
    </row>
    <row r="34" customFormat="false" ht="15" hidden="false" customHeight="false" outlineLevel="0" collapsed="false">
      <c r="A34" s="10" t="str">
        <f aca="false">"060504"</f>
        <v>060504</v>
      </c>
      <c r="B34" s="10" t="s">
        <v>76</v>
      </c>
      <c r="C34" s="10" t="s">
        <v>73</v>
      </c>
      <c r="D34" s="10" t="s">
        <v>45</v>
      </c>
      <c r="E34" s="10" t="n">
        <v>5930</v>
      </c>
      <c r="F34" s="10" t="n">
        <v>4859</v>
      </c>
      <c r="G34" s="10" t="n">
        <v>4850</v>
      </c>
      <c r="H34" s="10" t="n">
        <v>9</v>
      </c>
      <c r="I34" s="10" t="n">
        <v>9</v>
      </c>
      <c r="J34" s="10" t="n">
        <v>8</v>
      </c>
      <c r="K34" s="10" t="n">
        <v>0</v>
      </c>
      <c r="L34" s="10" t="n">
        <v>1</v>
      </c>
      <c r="M34" s="10" t="n">
        <v>0</v>
      </c>
      <c r="N34" s="10" t="n">
        <v>37</v>
      </c>
      <c r="O34" s="10" t="n">
        <v>17</v>
      </c>
      <c r="P34" s="10" t="n">
        <v>19</v>
      </c>
      <c r="Q34" s="10" t="n">
        <v>1</v>
      </c>
      <c r="R34" s="10" t="n">
        <v>0</v>
      </c>
      <c r="S34" s="10" t="n">
        <v>0</v>
      </c>
    </row>
    <row r="35" customFormat="false" ht="15" hidden="false" customHeight="false" outlineLevel="0" collapsed="false">
      <c r="A35" s="10" t="str">
        <f aca="false">"060505"</f>
        <v>060505</v>
      </c>
      <c r="B35" s="10" t="s">
        <v>77</v>
      </c>
      <c r="C35" s="10" t="s">
        <v>73</v>
      </c>
      <c r="D35" s="10" t="s">
        <v>45</v>
      </c>
      <c r="E35" s="10" t="n">
        <v>15961</v>
      </c>
      <c r="F35" s="10" t="n">
        <v>13189</v>
      </c>
      <c r="G35" s="10" t="n">
        <v>13133</v>
      </c>
      <c r="H35" s="10" t="n">
        <v>56</v>
      </c>
      <c r="I35" s="10" t="n">
        <v>56</v>
      </c>
      <c r="J35" s="10" t="n">
        <v>49</v>
      </c>
      <c r="K35" s="10" t="n">
        <v>0</v>
      </c>
      <c r="L35" s="10" t="n">
        <v>7</v>
      </c>
      <c r="M35" s="10" t="n">
        <v>0</v>
      </c>
      <c r="N35" s="10" t="n">
        <v>102</v>
      </c>
      <c r="O35" s="10" t="n">
        <v>30</v>
      </c>
      <c r="P35" s="10" t="n">
        <v>65</v>
      </c>
      <c r="Q35" s="10" t="n">
        <v>7</v>
      </c>
      <c r="R35" s="10" t="n">
        <v>0</v>
      </c>
      <c r="S35" s="10" t="n">
        <v>0</v>
      </c>
    </row>
    <row r="36" customFormat="false" ht="15" hidden="false" customHeight="false" outlineLevel="0" collapsed="false">
      <c r="A36" s="10" t="str">
        <f aca="false">"060506"</f>
        <v>060506</v>
      </c>
      <c r="B36" s="10" t="s">
        <v>78</v>
      </c>
      <c r="C36" s="10" t="s">
        <v>73</v>
      </c>
      <c r="D36" s="10" t="s">
        <v>45</v>
      </c>
      <c r="E36" s="10" t="n">
        <v>7119</v>
      </c>
      <c r="F36" s="10" t="n">
        <v>5879</v>
      </c>
      <c r="G36" s="10" t="n">
        <v>5837</v>
      </c>
      <c r="H36" s="10" t="n">
        <v>42</v>
      </c>
      <c r="I36" s="10" t="n">
        <v>42</v>
      </c>
      <c r="J36" s="10" t="n">
        <v>42</v>
      </c>
      <c r="K36" s="10" t="n">
        <v>0</v>
      </c>
      <c r="L36" s="10" t="n">
        <v>0</v>
      </c>
      <c r="M36" s="10" t="n">
        <v>0</v>
      </c>
      <c r="N36" s="10" t="n">
        <v>38</v>
      </c>
      <c r="O36" s="10" t="n">
        <v>11</v>
      </c>
      <c r="P36" s="10" t="n">
        <v>27</v>
      </c>
      <c r="Q36" s="10" t="n">
        <v>0</v>
      </c>
      <c r="R36" s="10" t="n">
        <v>0</v>
      </c>
      <c r="S36" s="10" t="n">
        <v>0</v>
      </c>
    </row>
    <row r="37" customFormat="false" ht="15" hidden="false" customHeight="false" outlineLevel="0" collapsed="false">
      <c r="A37" s="10" t="str">
        <f aca="false">"060507"</f>
        <v>060507</v>
      </c>
      <c r="B37" s="10" t="s">
        <v>79</v>
      </c>
      <c r="C37" s="10" t="s">
        <v>73</v>
      </c>
      <c r="D37" s="10" t="s">
        <v>45</v>
      </c>
      <c r="E37" s="10" t="n">
        <v>4874</v>
      </c>
      <c r="F37" s="10" t="n">
        <v>3911</v>
      </c>
      <c r="G37" s="10" t="n">
        <v>3865</v>
      </c>
      <c r="H37" s="10" t="n">
        <v>46</v>
      </c>
      <c r="I37" s="10" t="n">
        <v>46</v>
      </c>
      <c r="J37" s="10" t="n">
        <v>43</v>
      </c>
      <c r="K37" s="10" t="n">
        <v>0</v>
      </c>
      <c r="L37" s="10" t="n">
        <v>3</v>
      </c>
      <c r="M37" s="10" t="n">
        <v>0</v>
      </c>
      <c r="N37" s="10" t="n">
        <v>22</v>
      </c>
      <c r="O37" s="10" t="n">
        <v>8</v>
      </c>
      <c r="P37" s="10" t="n">
        <v>11</v>
      </c>
      <c r="Q37" s="10" t="n">
        <v>3</v>
      </c>
      <c r="R37" s="10" t="n">
        <v>0</v>
      </c>
      <c r="S37" s="10" t="n">
        <v>0</v>
      </c>
    </row>
    <row r="38" customFormat="false" ht="15" hidden="false" customHeight="false" outlineLevel="0" collapsed="false">
      <c r="A38" s="9" t="s">
        <v>80</v>
      </c>
      <c r="B38" s="9" t="s">
        <v>81</v>
      </c>
      <c r="C38" s="9"/>
      <c r="D38" s="9"/>
      <c r="E38" s="9" t="n">
        <v>86354</v>
      </c>
      <c r="F38" s="9" t="n">
        <v>71252</v>
      </c>
      <c r="G38" s="9" t="n">
        <v>70856</v>
      </c>
      <c r="H38" s="9" t="n">
        <v>396</v>
      </c>
      <c r="I38" s="9" t="n">
        <v>396</v>
      </c>
      <c r="J38" s="9" t="n">
        <v>287</v>
      </c>
      <c r="K38" s="9" t="n">
        <v>14</v>
      </c>
      <c r="L38" s="9" t="n">
        <v>95</v>
      </c>
      <c r="M38" s="9" t="n">
        <v>0</v>
      </c>
      <c r="N38" s="9" t="n">
        <v>573</v>
      </c>
      <c r="O38" s="9" t="n">
        <v>159</v>
      </c>
      <c r="P38" s="9" t="n">
        <v>319</v>
      </c>
      <c r="Q38" s="9" t="n">
        <v>95</v>
      </c>
      <c r="R38" s="9" t="n">
        <v>0</v>
      </c>
      <c r="S38" s="9" t="n">
        <v>0</v>
      </c>
    </row>
    <row r="39" customFormat="false" ht="15" hidden="false" customHeight="false" outlineLevel="0" collapsed="false">
      <c r="A39" s="10" t="str">
        <f aca="false">"061801"</f>
        <v>061801</v>
      </c>
      <c r="B39" s="10" t="s">
        <v>82</v>
      </c>
      <c r="C39" s="10" t="s">
        <v>83</v>
      </c>
      <c r="D39" s="10" t="s">
        <v>45</v>
      </c>
      <c r="E39" s="10" t="n">
        <v>19542</v>
      </c>
      <c r="F39" s="10" t="n">
        <v>16414</v>
      </c>
      <c r="G39" s="10" t="n">
        <v>16276</v>
      </c>
      <c r="H39" s="10" t="n">
        <v>138</v>
      </c>
      <c r="I39" s="10" t="n">
        <v>138</v>
      </c>
      <c r="J39" s="10" t="n">
        <v>65</v>
      </c>
      <c r="K39" s="10" t="n">
        <v>2</v>
      </c>
      <c r="L39" s="10" t="n">
        <v>71</v>
      </c>
      <c r="M39" s="10" t="n">
        <v>0</v>
      </c>
      <c r="N39" s="10" t="n">
        <v>215</v>
      </c>
      <c r="O39" s="10" t="n">
        <v>31</v>
      </c>
      <c r="P39" s="10" t="n">
        <v>113</v>
      </c>
      <c r="Q39" s="10" t="n">
        <v>71</v>
      </c>
      <c r="R39" s="10" t="n">
        <v>0</v>
      </c>
      <c r="S39" s="10" t="n">
        <v>0</v>
      </c>
    </row>
    <row r="40" customFormat="false" ht="15" hidden="false" customHeight="false" outlineLevel="0" collapsed="false">
      <c r="A40" s="10" t="str">
        <f aca="false">"061802"</f>
        <v>061802</v>
      </c>
      <c r="B40" s="10" t="s">
        <v>84</v>
      </c>
      <c r="C40" s="10" t="s">
        <v>83</v>
      </c>
      <c r="D40" s="10" t="s">
        <v>45</v>
      </c>
      <c r="E40" s="10" t="n">
        <v>3453</v>
      </c>
      <c r="F40" s="10" t="n">
        <v>2759</v>
      </c>
      <c r="G40" s="10" t="n">
        <v>2747</v>
      </c>
      <c r="H40" s="10" t="n">
        <v>12</v>
      </c>
      <c r="I40" s="10" t="n">
        <v>12</v>
      </c>
      <c r="J40" s="10" t="n">
        <v>6</v>
      </c>
      <c r="K40" s="10" t="n">
        <v>4</v>
      </c>
      <c r="L40" s="10" t="n">
        <v>2</v>
      </c>
      <c r="M40" s="10" t="n">
        <v>0</v>
      </c>
      <c r="N40" s="10" t="n">
        <v>21</v>
      </c>
      <c r="O40" s="10" t="n">
        <v>5</v>
      </c>
      <c r="P40" s="10" t="n">
        <v>14</v>
      </c>
      <c r="Q40" s="10" t="n">
        <v>2</v>
      </c>
      <c r="R40" s="10" t="n">
        <v>0</v>
      </c>
      <c r="S40" s="10" t="n">
        <v>0</v>
      </c>
    </row>
    <row r="41" customFormat="false" ht="15" hidden="false" customHeight="false" outlineLevel="0" collapsed="false">
      <c r="A41" s="10" t="str">
        <f aca="false">"061803"</f>
        <v>061803</v>
      </c>
      <c r="B41" s="10" t="s">
        <v>85</v>
      </c>
      <c r="C41" s="10" t="s">
        <v>83</v>
      </c>
      <c r="D41" s="10" t="s">
        <v>45</v>
      </c>
      <c r="E41" s="10" t="n">
        <v>3618</v>
      </c>
      <c r="F41" s="10" t="n">
        <v>2974</v>
      </c>
      <c r="G41" s="10" t="n">
        <v>2959</v>
      </c>
      <c r="H41" s="10" t="n">
        <v>15</v>
      </c>
      <c r="I41" s="10" t="n">
        <v>15</v>
      </c>
      <c r="J41" s="10" t="n">
        <v>15</v>
      </c>
      <c r="K41" s="10" t="n">
        <v>0</v>
      </c>
      <c r="L41" s="10" t="n">
        <v>0</v>
      </c>
      <c r="M41" s="10" t="n">
        <v>0</v>
      </c>
      <c r="N41" s="10" t="n">
        <v>29</v>
      </c>
      <c r="O41" s="10" t="n">
        <v>12</v>
      </c>
      <c r="P41" s="10" t="n">
        <v>17</v>
      </c>
      <c r="Q41" s="10" t="n">
        <v>0</v>
      </c>
      <c r="R41" s="10" t="n">
        <v>0</v>
      </c>
      <c r="S41" s="10" t="n">
        <v>0</v>
      </c>
    </row>
    <row r="42" customFormat="false" ht="15" hidden="false" customHeight="false" outlineLevel="0" collapsed="false">
      <c r="A42" s="10" t="str">
        <f aca="false">"061804"</f>
        <v>061804</v>
      </c>
      <c r="B42" s="10" t="s">
        <v>86</v>
      </c>
      <c r="C42" s="10" t="s">
        <v>83</v>
      </c>
      <c r="D42" s="10" t="s">
        <v>45</v>
      </c>
      <c r="E42" s="10" t="n">
        <v>3362</v>
      </c>
      <c r="F42" s="10" t="n">
        <v>2804</v>
      </c>
      <c r="G42" s="10" t="n">
        <v>2785</v>
      </c>
      <c r="H42" s="10" t="n">
        <v>19</v>
      </c>
      <c r="I42" s="10" t="n">
        <v>19</v>
      </c>
      <c r="J42" s="10" t="n">
        <v>18</v>
      </c>
      <c r="K42" s="10" t="n">
        <v>1</v>
      </c>
      <c r="L42" s="10" t="n">
        <v>0</v>
      </c>
      <c r="M42" s="10" t="n">
        <v>0</v>
      </c>
      <c r="N42" s="10" t="n">
        <v>9</v>
      </c>
      <c r="O42" s="10" t="n">
        <v>2</v>
      </c>
      <c r="P42" s="10" t="n">
        <v>7</v>
      </c>
      <c r="Q42" s="10" t="n">
        <v>0</v>
      </c>
      <c r="R42" s="10" t="n">
        <v>0</v>
      </c>
      <c r="S42" s="10" t="n">
        <v>0</v>
      </c>
    </row>
    <row r="43" customFormat="false" ht="15" hidden="false" customHeight="false" outlineLevel="0" collapsed="false">
      <c r="A43" s="10" t="str">
        <f aca="false">"061805"</f>
        <v>061805</v>
      </c>
      <c r="B43" s="10" t="s">
        <v>87</v>
      </c>
      <c r="C43" s="10" t="s">
        <v>83</v>
      </c>
      <c r="D43" s="10" t="s">
        <v>45</v>
      </c>
      <c r="E43" s="10" t="n">
        <v>6490</v>
      </c>
      <c r="F43" s="10" t="n">
        <v>5287</v>
      </c>
      <c r="G43" s="10" t="n">
        <v>5261</v>
      </c>
      <c r="H43" s="10" t="n">
        <v>26</v>
      </c>
      <c r="I43" s="10" t="n">
        <v>26</v>
      </c>
      <c r="J43" s="10" t="n">
        <v>22</v>
      </c>
      <c r="K43" s="10" t="n">
        <v>0</v>
      </c>
      <c r="L43" s="10" t="n">
        <v>4</v>
      </c>
      <c r="M43" s="10" t="n">
        <v>0</v>
      </c>
      <c r="N43" s="10" t="n">
        <v>37</v>
      </c>
      <c r="O43" s="10" t="n">
        <v>10</v>
      </c>
      <c r="P43" s="10" t="n">
        <v>23</v>
      </c>
      <c r="Q43" s="10" t="n">
        <v>4</v>
      </c>
      <c r="R43" s="10" t="n">
        <v>0</v>
      </c>
      <c r="S43" s="10" t="n">
        <v>0</v>
      </c>
    </row>
    <row r="44" customFormat="false" ht="15" hidden="false" customHeight="false" outlineLevel="0" collapsed="false">
      <c r="A44" s="10" t="str">
        <f aca="false">"061806"</f>
        <v>061806</v>
      </c>
      <c r="B44" s="10" t="s">
        <v>88</v>
      </c>
      <c r="C44" s="10" t="s">
        <v>83</v>
      </c>
      <c r="D44" s="10" t="s">
        <v>45</v>
      </c>
      <c r="E44" s="10" t="n">
        <v>6245</v>
      </c>
      <c r="F44" s="10" t="n">
        <v>5238</v>
      </c>
      <c r="G44" s="10" t="n">
        <v>5213</v>
      </c>
      <c r="H44" s="10" t="n">
        <v>25</v>
      </c>
      <c r="I44" s="10" t="n">
        <v>25</v>
      </c>
      <c r="J44" s="10" t="n">
        <v>21</v>
      </c>
      <c r="K44" s="10" t="n">
        <v>2</v>
      </c>
      <c r="L44" s="10" t="n">
        <v>2</v>
      </c>
      <c r="M44" s="10" t="n">
        <v>0</v>
      </c>
      <c r="N44" s="10" t="n">
        <v>35</v>
      </c>
      <c r="O44" s="10" t="n">
        <v>11</v>
      </c>
      <c r="P44" s="10" t="n">
        <v>22</v>
      </c>
      <c r="Q44" s="10" t="n">
        <v>2</v>
      </c>
      <c r="R44" s="10" t="n">
        <v>0</v>
      </c>
      <c r="S44" s="10" t="n">
        <v>0</v>
      </c>
    </row>
    <row r="45" customFormat="false" ht="15" hidden="false" customHeight="false" outlineLevel="0" collapsed="false">
      <c r="A45" s="10" t="str">
        <f aca="false">"061807"</f>
        <v>061807</v>
      </c>
      <c r="B45" s="10" t="s">
        <v>89</v>
      </c>
      <c r="C45" s="10" t="s">
        <v>83</v>
      </c>
      <c r="D45" s="10" t="s">
        <v>45</v>
      </c>
      <c r="E45" s="10" t="n">
        <v>5435</v>
      </c>
      <c r="F45" s="10" t="n">
        <v>4512</v>
      </c>
      <c r="G45" s="10" t="n">
        <v>4499</v>
      </c>
      <c r="H45" s="10" t="n">
        <v>13</v>
      </c>
      <c r="I45" s="10" t="n">
        <v>13</v>
      </c>
      <c r="J45" s="10" t="n">
        <v>13</v>
      </c>
      <c r="K45" s="10" t="n">
        <v>0</v>
      </c>
      <c r="L45" s="10" t="n">
        <v>0</v>
      </c>
      <c r="M45" s="10" t="n">
        <v>0</v>
      </c>
      <c r="N45" s="10" t="n">
        <v>41</v>
      </c>
      <c r="O45" s="10" t="n">
        <v>18</v>
      </c>
      <c r="P45" s="10" t="n">
        <v>23</v>
      </c>
      <c r="Q45" s="10" t="n">
        <v>0</v>
      </c>
      <c r="R45" s="10" t="n">
        <v>0</v>
      </c>
      <c r="S45" s="10" t="n">
        <v>0</v>
      </c>
    </row>
    <row r="46" customFormat="false" ht="15" hidden="false" customHeight="false" outlineLevel="0" collapsed="false">
      <c r="A46" s="10" t="str">
        <f aca="false">"061808"</f>
        <v>061808</v>
      </c>
      <c r="B46" s="10" t="s">
        <v>90</v>
      </c>
      <c r="C46" s="10" t="s">
        <v>83</v>
      </c>
      <c r="D46" s="10" t="s">
        <v>45</v>
      </c>
      <c r="E46" s="10" t="n">
        <v>7754</v>
      </c>
      <c r="F46" s="10" t="n">
        <v>6337</v>
      </c>
      <c r="G46" s="10" t="n">
        <v>6307</v>
      </c>
      <c r="H46" s="10" t="n">
        <v>30</v>
      </c>
      <c r="I46" s="10" t="n">
        <v>30</v>
      </c>
      <c r="J46" s="10" t="n">
        <v>27</v>
      </c>
      <c r="K46" s="10" t="n">
        <v>1</v>
      </c>
      <c r="L46" s="10" t="n">
        <v>2</v>
      </c>
      <c r="M46" s="10" t="n">
        <v>0</v>
      </c>
      <c r="N46" s="10" t="n">
        <v>33</v>
      </c>
      <c r="O46" s="10" t="n">
        <v>17</v>
      </c>
      <c r="P46" s="10" t="n">
        <v>14</v>
      </c>
      <c r="Q46" s="10" t="n">
        <v>2</v>
      </c>
      <c r="R46" s="10" t="n">
        <v>0</v>
      </c>
      <c r="S46" s="10" t="n">
        <v>0</v>
      </c>
    </row>
    <row r="47" customFormat="false" ht="15" hidden="false" customHeight="false" outlineLevel="0" collapsed="false">
      <c r="A47" s="10" t="str">
        <f aca="false">"061809"</f>
        <v>061809</v>
      </c>
      <c r="B47" s="10" t="s">
        <v>91</v>
      </c>
      <c r="C47" s="10" t="s">
        <v>83</v>
      </c>
      <c r="D47" s="10" t="s">
        <v>45</v>
      </c>
      <c r="E47" s="10" t="n">
        <v>4040</v>
      </c>
      <c r="F47" s="10" t="n">
        <v>3268</v>
      </c>
      <c r="G47" s="10" t="n">
        <v>3223</v>
      </c>
      <c r="H47" s="10" t="n">
        <v>45</v>
      </c>
      <c r="I47" s="10" t="n">
        <v>45</v>
      </c>
      <c r="J47" s="10" t="n">
        <v>38</v>
      </c>
      <c r="K47" s="10" t="n">
        <v>2</v>
      </c>
      <c r="L47" s="10" t="n">
        <v>5</v>
      </c>
      <c r="M47" s="10" t="n">
        <v>0</v>
      </c>
      <c r="N47" s="10" t="n">
        <v>29</v>
      </c>
      <c r="O47" s="10" t="n">
        <v>9</v>
      </c>
      <c r="P47" s="10" t="n">
        <v>15</v>
      </c>
      <c r="Q47" s="10" t="n">
        <v>5</v>
      </c>
      <c r="R47" s="10" t="n">
        <v>0</v>
      </c>
      <c r="S47" s="10" t="n">
        <v>0</v>
      </c>
    </row>
    <row r="48" customFormat="false" ht="15" hidden="false" customHeight="false" outlineLevel="0" collapsed="false">
      <c r="A48" s="10" t="str">
        <f aca="false">"061810"</f>
        <v>061810</v>
      </c>
      <c r="B48" s="10" t="s">
        <v>92</v>
      </c>
      <c r="C48" s="10" t="s">
        <v>83</v>
      </c>
      <c r="D48" s="10" t="s">
        <v>45</v>
      </c>
      <c r="E48" s="10" t="n">
        <v>4150</v>
      </c>
      <c r="F48" s="10" t="n">
        <v>3457</v>
      </c>
      <c r="G48" s="10" t="n">
        <v>3449</v>
      </c>
      <c r="H48" s="10" t="n">
        <v>8</v>
      </c>
      <c r="I48" s="10" t="n">
        <v>8</v>
      </c>
      <c r="J48" s="10" t="n">
        <v>7</v>
      </c>
      <c r="K48" s="10" t="n">
        <v>0</v>
      </c>
      <c r="L48" s="10" t="n">
        <v>1</v>
      </c>
      <c r="M48" s="10" t="n">
        <v>0</v>
      </c>
      <c r="N48" s="10" t="n">
        <v>25</v>
      </c>
      <c r="O48" s="10" t="n">
        <v>10</v>
      </c>
      <c r="P48" s="10" t="n">
        <v>14</v>
      </c>
      <c r="Q48" s="10" t="n">
        <v>1</v>
      </c>
      <c r="R48" s="10" t="n">
        <v>0</v>
      </c>
      <c r="S48" s="10" t="n">
        <v>0</v>
      </c>
    </row>
    <row r="49" customFormat="false" ht="15" hidden="false" customHeight="false" outlineLevel="0" collapsed="false">
      <c r="A49" s="10" t="str">
        <f aca="false">"061811"</f>
        <v>061811</v>
      </c>
      <c r="B49" s="10" t="s">
        <v>93</v>
      </c>
      <c r="C49" s="10" t="s">
        <v>83</v>
      </c>
      <c r="D49" s="10" t="s">
        <v>45</v>
      </c>
      <c r="E49" s="10" t="n">
        <v>11443</v>
      </c>
      <c r="F49" s="10" t="n">
        <v>9262</v>
      </c>
      <c r="G49" s="10" t="n">
        <v>9237</v>
      </c>
      <c r="H49" s="10" t="n">
        <v>25</v>
      </c>
      <c r="I49" s="10" t="n">
        <v>25</v>
      </c>
      <c r="J49" s="10" t="n">
        <v>23</v>
      </c>
      <c r="K49" s="10" t="n">
        <v>0</v>
      </c>
      <c r="L49" s="10" t="n">
        <v>2</v>
      </c>
      <c r="M49" s="10" t="n">
        <v>0</v>
      </c>
      <c r="N49" s="10" t="n">
        <v>48</v>
      </c>
      <c r="O49" s="10" t="n">
        <v>19</v>
      </c>
      <c r="P49" s="10" t="n">
        <v>27</v>
      </c>
      <c r="Q49" s="10" t="n">
        <v>2</v>
      </c>
      <c r="R49" s="10" t="n">
        <v>0</v>
      </c>
      <c r="S49" s="10" t="n">
        <v>0</v>
      </c>
    </row>
    <row r="50" customFormat="false" ht="15" hidden="false" customHeight="false" outlineLevel="0" collapsed="false">
      <c r="A50" s="10" t="str">
        <f aca="false">"061812"</f>
        <v>061812</v>
      </c>
      <c r="B50" s="10" t="s">
        <v>94</v>
      </c>
      <c r="C50" s="10" t="s">
        <v>83</v>
      </c>
      <c r="D50" s="10" t="s">
        <v>45</v>
      </c>
      <c r="E50" s="10" t="n">
        <v>5956</v>
      </c>
      <c r="F50" s="10" t="n">
        <v>4860</v>
      </c>
      <c r="G50" s="10" t="n">
        <v>4831</v>
      </c>
      <c r="H50" s="10" t="n">
        <v>29</v>
      </c>
      <c r="I50" s="10" t="n">
        <v>29</v>
      </c>
      <c r="J50" s="10" t="n">
        <v>22</v>
      </c>
      <c r="K50" s="10" t="n">
        <v>2</v>
      </c>
      <c r="L50" s="10" t="n">
        <v>5</v>
      </c>
      <c r="M50" s="10" t="n">
        <v>0</v>
      </c>
      <c r="N50" s="10" t="n">
        <v>27</v>
      </c>
      <c r="O50" s="10" t="n">
        <v>7</v>
      </c>
      <c r="P50" s="10" t="n">
        <v>15</v>
      </c>
      <c r="Q50" s="10" t="n">
        <v>5</v>
      </c>
      <c r="R50" s="10" t="n">
        <v>0</v>
      </c>
      <c r="S50" s="10" t="n">
        <v>0</v>
      </c>
    </row>
    <row r="51" customFormat="false" ht="15" hidden="false" customHeight="false" outlineLevel="0" collapsed="false">
      <c r="A51" s="10" t="str">
        <f aca="false">"061813"</f>
        <v>061813</v>
      </c>
      <c r="B51" s="10" t="s">
        <v>95</v>
      </c>
      <c r="C51" s="10" t="s">
        <v>83</v>
      </c>
      <c r="D51" s="10" t="s">
        <v>45</v>
      </c>
      <c r="E51" s="10" t="n">
        <v>4866</v>
      </c>
      <c r="F51" s="10" t="n">
        <v>4080</v>
      </c>
      <c r="G51" s="10" t="n">
        <v>4069</v>
      </c>
      <c r="H51" s="10" t="n">
        <v>11</v>
      </c>
      <c r="I51" s="10" t="n">
        <v>11</v>
      </c>
      <c r="J51" s="10" t="n">
        <v>10</v>
      </c>
      <c r="K51" s="10" t="n">
        <v>0</v>
      </c>
      <c r="L51" s="10" t="n">
        <v>1</v>
      </c>
      <c r="M51" s="10" t="n">
        <v>0</v>
      </c>
      <c r="N51" s="10" t="n">
        <v>24</v>
      </c>
      <c r="O51" s="10" t="n">
        <v>8</v>
      </c>
      <c r="P51" s="10" t="n">
        <v>15</v>
      </c>
      <c r="Q51" s="10" t="n">
        <v>1</v>
      </c>
      <c r="R51" s="10" t="n">
        <v>0</v>
      </c>
      <c r="S51" s="10" t="n">
        <v>0</v>
      </c>
    </row>
    <row r="52" customFormat="false" ht="15" hidden="false" customHeight="false" outlineLevel="0" collapsed="false">
      <c r="A52" s="9" t="s">
        <v>96</v>
      </c>
      <c r="B52" s="9" t="s">
        <v>97</v>
      </c>
      <c r="C52" s="9"/>
      <c r="D52" s="9"/>
      <c r="E52" s="9" t="n">
        <v>108976</v>
      </c>
      <c r="F52" s="9" t="n">
        <v>89685</v>
      </c>
      <c r="G52" s="9" t="n">
        <v>89062</v>
      </c>
      <c r="H52" s="9" t="n">
        <v>623</v>
      </c>
      <c r="I52" s="9" t="n">
        <v>622</v>
      </c>
      <c r="J52" s="9" t="n">
        <v>569</v>
      </c>
      <c r="K52" s="9" t="n">
        <v>6</v>
      </c>
      <c r="L52" s="9" t="n">
        <v>47</v>
      </c>
      <c r="M52" s="9" t="n">
        <v>1</v>
      </c>
      <c r="N52" s="9" t="n">
        <v>663</v>
      </c>
      <c r="O52" s="9" t="n">
        <v>210</v>
      </c>
      <c r="P52" s="9" t="n">
        <v>406</v>
      </c>
      <c r="Q52" s="9" t="n">
        <v>47</v>
      </c>
      <c r="R52" s="9" t="n">
        <v>0</v>
      </c>
      <c r="S52" s="9" t="n">
        <v>0</v>
      </c>
    </row>
    <row r="53" customFormat="false" ht="15" hidden="false" customHeight="false" outlineLevel="0" collapsed="false">
      <c r="A53" s="10" t="str">
        <f aca="false">"062001"</f>
        <v>062001</v>
      </c>
      <c r="B53" s="10" t="s">
        <v>98</v>
      </c>
      <c r="C53" s="10" t="s">
        <v>99</v>
      </c>
      <c r="D53" s="10" t="s">
        <v>45</v>
      </c>
      <c r="E53" s="10" t="n">
        <v>4863</v>
      </c>
      <c r="F53" s="10" t="n">
        <v>4033</v>
      </c>
      <c r="G53" s="10" t="n">
        <v>3958</v>
      </c>
      <c r="H53" s="10" t="n">
        <v>75</v>
      </c>
      <c r="I53" s="10" t="n">
        <v>75</v>
      </c>
      <c r="J53" s="10" t="n">
        <v>74</v>
      </c>
      <c r="K53" s="10" t="n">
        <v>1</v>
      </c>
      <c r="L53" s="10" t="n">
        <v>0</v>
      </c>
      <c r="M53" s="10" t="n">
        <v>0</v>
      </c>
      <c r="N53" s="10" t="n">
        <v>25</v>
      </c>
      <c r="O53" s="10" t="n">
        <v>6</v>
      </c>
      <c r="P53" s="10" t="n">
        <v>19</v>
      </c>
      <c r="Q53" s="10" t="n">
        <v>0</v>
      </c>
      <c r="R53" s="10" t="n">
        <v>0</v>
      </c>
      <c r="S53" s="10" t="n">
        <v>0</v>
      </c>
    </row>
    <row r="54" customFormat="false" ht="15" hidden="false" customHeight="false" outlineLevel="0" collapsed="false">
      <c r="A54" s="10" t="str">
        <f aca="false">"062002"</f>
        <v>062002</v>
      </c>
      <c r="B54" s="10" t="s">
        <v>100</v>
      </c>
      <c r="C54" s="10" t="s">
        <v>99</v>
      </c>
      <c r="D54" s="10" t="s">
        <v>45</v>
      </c>
      <c r="E54" s="10" t="n">
        <v>4234</v>
      </c>
      <c r="F54" s="10" t="n">
        <v>3552</v>
      </c>
      <c r="G54" s="10" t="n">
        <v>3538</v>
      </c>
      <c r="H54" s="10" t="n">
        <v>14</v>
      </c>
      <c r="I54" s="10" t="n">
        <v>14</v>
      </c>
      <c r="J54" s="10" t="n">
        <v>12</v>
      </c>
      <c r="K54" s="10" t="n">
        <v>0</v>
      </c>
      <c r="L54" s="10" t="n">
        <v>2</v>
      </c>
      <c r="M54" s="10" t="n">
        <v>0</v>
      </c>
      <c r="N54" s="10" t="n">
        <v>24</v>
      </c>
      <c r="O54" s="10" t="n">
        <v>10</v>
      </c>
      <c r="P54" s="10" t="n">
        <v>12</v>
      </c>
      <c r="Q54" s="10" t="n">
        <v>2</v>
      </c>
      <c r="R54" s="10" t="n">
        <v>0</v>
      </c>
      <c r="S54" s="10" t="n">
        <v>0</v>
      </c>
    </row>
    <row r="55" customFormat="false" ht="15" hidden="false" customHeight="false" outlineLevel="0" collapsed="false">
      <c r="A55" s="10" t="str">
        <f aca="false">"062003"</f>
        <v>062003</v>
      </c>
      <c r="B55" s="10" t="s">
        <v>101</v>
      </c>
      <c r="C55" s="10" t="s">
        <v>99</v>
      </c>
      <c r="D55" s="10" t="s">
        <v>45</v>
      </c>
      <c r="E55" s="10" t="n">
        <v>5214</v>
      </c>
      <c r="F55" s="10" t="n">
        <v>4324</v>
      </c>
      <c r="G55" s="10" t="n">
        <v>4249</v>
      </c>
      <c r="H55" s="10" t="n">
        <v>75</v>
      </c>
      <c r="I55" s="10" t="n">
        <v>75</v>
      </c>
      <c r="J55" s="10" t="n">
        <v>69</v>
      </c>
      <c r="K55" s="10" t="n">
        <v>0</v>
      </c>
      <c r="L55" s="10" t="n">
        <v>6</v>
      </c>
      <c r="M55" s="10" t="n">
        <v>0</v>
      </c>
      <c r="N55" s="10" t="n">
        <v>20</v>
      </c>
      <c r="O55" s="10" t="n">
        <v>1</v>
      </c>
      <c r="P55" s="10" t="n">
        <v>13</v>
      </c>
      <c r="Q55" s="10" t="n">
        <v>6</v>
      </c>
      <c r="R55" s="10" t="n">
        <v>0</v>
      </c>
      <c r="S55" s="10" t="n">
        <v>0</v>
      </c>
    </row>
    <row r="56" customFormat="false" ht="15" hidden="false" customHeight="false" outlineLevel="0" collapsed="false">
      <c r="A56" s="10" t="str">
        <f aca="false">"062004"</f>
        <v>062004</v>
      </c>
      <c r="B56" s="10" t="s">
        <v>102</v>
      </c>
      <c r="C56" s="10" t="s">
        <v>99</v>
      </c>
      <c r="D56" s="10" t="s">
        <v>45</v>
      </c>
      <c r="E56" s="10" t="n">
        <v>7270</v>
      </c>
      <c r="F56" s="10" t="n">
        <v>5926</v>
      </c>
      <c r="G56" s="10" t="n">
        <v>5896</v>
      </c>
      <c r="H56" s="10" t="n">
        <v>30</v>
      </c>
      <c r="I56" s="10" t="n">
        <v>30</v>
      </c>
      <c r="J56" s="10" t="n">
        <v>28</v>
      </c>
      <c r="K56" s="10" t="n">
        <v>0</v>
      </c>
      <c r="L56" s="10" t="n">
        <v>2</v>
      </c>
      <c r="M56" s="10" t="n">
        <v>0</v>
      </c>
      <c r="N56" s="10" t="n">
        <v>63</v>
      </c>
      <c r="O56" s="10" t="n">
        <v>30</v>
      </c>
      <c r="P56" s="10" t="n">
        <v>31</v>
      </c>
      <c r="Q56" s="10" t="n">
        <v>2</v>
      </c>
      <c r="R56" s="10" t="n">
        <v>0</v>
      </c>
      <c r="S56" s="10" t="n">
        <v>0</v>
      </c>
    </row>
    <row r="57" customFormat="false" ht="15" hidden="false" customHeight="false" outlineLevel="0" collapsed="false">
      <c r="A57" s="10" t="str">
        <f aca="false">"062005"</f>
        <v>062005</v>
      </c>
      <c r="B57" s="10" t="s">
        <v>103</v>
      </c>
      <c r="C57" s="10" t="s">
        <v>99</v>
      </c>
      <c r="D57" s="10" t="s">
        <v>45</v>
      </c>
      <c r="E57" s="10" t="n">
        <v>6326</v>
      </c>
      <c r="F57" s="10" t="n">
        <v>5113</v>
      </c>
      <c r="G57" s="10" t="n">
        <v>5085</v>
      </c>
      <c r="H57" s="10" t="n">
        <v>28</v>
      </c>
      <c r="I57" s="10" t="n">
        <v>28</v>
      </c>
      <c r="J57" s="10" t="n">
        <v>23</v>
      </c>
      <c r="K57" s="10" t="n">
        <v>0</v>
      </c>
      <c r="L57" s="10" t="n">
        <v>5</v>
      </c>
      <c r="M57" s="10" t="n">
        <v>0</v>
      </c>
      <c r="N57" s="10" t="n">
        <v>48</v>
      </c>
      <c r="O57" s="10" t="n">
        <v>12</v>
      </c>
      <c r="P57" s="10" t="n">
        <v>31</v>
      </c>
      <c r="Q57" s="10" t="n">
        <v>5</v>
      </c>
      <c r="R57" s="10" t="n">
        <v>0</v>
      </c>
      <c r="S57" s="10" t="n">
        <v>0</v>
      </c>
    </row>
    <row r="58" customFormat="false" ht="15" hidden="false" customHeight="false" outlineLevel="0" collapsed="false">
      <c r="A58" s="10" t="str">
        <f aca="false">"062006"</f>
        <v>062006</v>
      </c>
      <c r="B58" s="10" t="s">
        <v>104</v>
      </c>
      <c r="C58" s="10" t="s">
        <v>99</v>
      </c>
      <c r="D58" s="10" t="s">
        <v>45</v>
      </c>
      <c r="E58" s="10" t="n">
        <v>5948</v>
      </c>
      <c r="F58" s="10" t="n">
        <v>4879</v>
      </c>
      <c r="G58" s="10" t="n">
        <v>4863</v>
      </c>
      <c r="H58" s="10" t="n">
        <v>16</v>
      </c>
      <c r="I58" s="10" t="n">
        <v>16</v>
      </c>
      <c r="J58" s="10" t="n">
        <v>14</v>
      </c>
      <c r="K58" s="10" t="n">
        <v>1</v>
      </c>
      <c r="L58" s="10" t="n">
        <v>1</v>
      </c>
      <c r="M58" s="10" t="n">
        <v>0</v>
      </c>
      <c r="N58" s="10" t="n">
        <v>22</v>
      </c>
      <c r="O58" s="10" t="n">
        <v>5</v>
      </c>
      <c r="P58" s="10" t="n">
        <v>16</v>
      </c>
      <c r="Q58" s="10" t="n">
        <v>1</v>
      </c>
      <c r="R58" s="10" t="n">
        <v>0</v>
      </c>
      <c r="S58" s="10" t="n">
        <v>0</v>
      </c>
    </row>
    <row r="59" customFormat="false" ht="15" hidden="false" customHeight="false" outlineLevel="0" collapsed="false">
      <c r="A59" s="10" t="str">
        <f aca="false">"062007"</f>
        <v>062007</v>
      </c>
      <c r="B59" s="10" t="s">
        <v>105</v>
      </c>
      <c r="C59" s="10" t="s">
        <v>99</v>
      </c>
      <c r="D59" s="10" t="s">
        <v>45</v>
      </c>
      <c r="E59" s="10" t="n">
        <v>5794</v>
      </c>
      <c r="F59" s="10" t="n">
        <v>4837</v>
      </c>
      <c r="G59" s="10" t="n">
        <v>4786</v>
      </c>
      <c r="H59" s="10" t="n">
        <v>51</v>
      </c>
      <c r="I59" s="10" t="n">
        <v>51</v>
      </c>
      <c r="J59" s="10" t="n">
        <v>49</v>
      </c>
      <c r="K59" s="10" t="n">
        <v>0</v>
      </c>
      <c r="L59" s="10" t="n">
        <v>2</v>
      </c>
      <c r="M59" s="10" t="n">
        <v>0</v>
      </c>
      <c r="N59" s="10" t="n">
        <v>45</v>
      </c>
      <c r="O59" s="10" t="n">
        <v>27</v>
      </c>
      <c r="P59" s="10" t="n">
        <v>16</v>
      </c>
      <c r="Q59" s="10" t="n">
        <v>2</v>
      </c>
      <c r="R59" s="10" t="n">
        <v>0</v>
      </c>
      <c r="S59" s="10" t="n">
        <v>0</v>
      </c>
    </row>
    <row r="60" customFormat="false" ht="15" hidden="false" customHeight="false" outlineLevel="0" collapsed="false">
      <c r="A60" s="10" t="str">
        <f aca="false">"062008"</f>
        <v>062008</v>
      </c>
      <c r="B60" s="10" t="s">
        <v>106</v>
      </c>
      <c r="C60" s="10" t="s">
        <v>99</v>
      </c>
      <c r="D60" s="10" t="s">
        <v>45</v>
      </c>
      <c r="E60" s="10" t="n">
        <v>5686</v>
      </c>
      <c r="F60" s="10" t="n">
        <v>4829</v>
      </c>
      <c r="G60" s="10" t="n">
        <v>4808</v>
      </c>
      <c r="H60" s="10" t="n">
        <v>21</v>
      </c>
      <c r="I60" s="10" t="n">
        <v>21</v>
      </c>
      <c r="J60" s="10" t="n">
        <v>20</v>
      </c>
      <c r="K60" s="10" t="n">
        <v>1</v>
      </c>
      <c r="L60" s="10" t="n">
        <v>0</v>
      </c>
      <c r="M60" s="10" t="n">
        <v>0</v>
      </c>
      <c r="N60" s="10" t="n">
        <v>30</v>
      </c>
      <c r="O60" s="10" t="n">
        <v>13</v>
      </c>
      <c r="P60" s="10" t="n">
        <v>17</v>
      </c>
      <c r="Q60" s="10" t="n">
        <v>0</v>
      </c>
      <c r="R60" s="10" t="n">
        <v>0</v>
      </c>
      <c r="S60" s="10" t="n">
        <v>0</v>
      </c>
    </row>
    <row r="61" customFormat="false" ht="15" hidden="false" customHeight="false" outlineLevel="0" collapsed="false">
      <c r="A61" s="10" t="str">
        <f aca="false">"062009"</f>
        <v>062009</v>
      </c>
      <c r="B61" s="10" t="s">
        <v>107</v>
      </c>
      <c r="C61" s="10" t="s">
        <v>99</v>
      </c>
      <c r="D61" s="10" t="s">
        <v>45</v>
      </c>
      <c r="E61" s="10" t="n">
        <v>6827</v>
      </c>
      <c r="F61" s="10" t="n">
        <v>5547</v>
      </c>
      <c r="G61" s="10" t="n">
        <v>5538</v>
      </c>
      <c r="H61" s="10" t="n">
        <v>9</v>
      </c>
      <c r="I61" s="10" t="n">
        <v>9</v>
      </c>
      <c r="J61" s="10" t="n">
        <v>9</v>
      </c>
      <c r="K61" s="10" t="n">
        <v>0</v>
      </c>
      <c r="L61" s="10" t="n">
        <v>0</v>
      </c>
      <c r="M61" s="10" t="n">
        <v>0</v>
      </c>
      <c r="N61" s="10" t="n">
        <v>44</v>
      </c>
      <c r="O61" s="10" t="n">
        <v>18</v>
      </c>
      <c r="P61" s="10" t="n">
        <v>26</v>
      </c>
      <c r="Q61" s="10" t="n">
        <v>0</v>
      </c>
      <c r="R61" s="10" t="n">
        <v>0</v>
      </c>
      <c r="S61" s="10" t="n">
        <v>0</v>
      </c>
    </row>
    <row r="62" customFormat="false" ht="15" hidden="false" customHeight="false" outlineLevel="0" collapsed="false">
      <c r="A62" s="10" t="str">
        <f aca="false">"062010"</f>
        <v>062010</v>
      </c>
      <c r="B62" s="10" t="s">
        <v>108</v>
      </c>
      <c r="C62" s="10" t="s">
        <v>99</v>
      </c>
      <c r="D62" s="10" t="s">
        <v>45</v>
      </c>
      <c r="E62" s="10" t="n">
        <v>5304</v>
      </c>
      <c r="F62" s="10" t="n">
        <v>4375</v>
      </c>
      <c r="G62" s="10" t="n">
        <v>4329</v>
      </c>
      <c r="H62" s="10" t="n">
        <v>46</v>
      </c>
      <c r="I62" s="10" t="n">
        <v>46</v>
      </c>
      <c r="J62" s="10" t="n">
        <v>40</v>
      </c>
      <c r="K62" s="10" t="n">
        <v>1</v>
      </c>
      <c r="L62" s="10" t="n">
        <v>5</v>
      </c>
      <c r="M62" s="10" t="n">
        <v>0</v>
      </c>
      <c r="N62" s="10" t="n">
        <v>39</v>
      </c>
      <c r="O62" s="10" t="n">
        <v>9</v>
      </c>
      <c r="P62" s="10" t="n">
        <v>25</v>
      </c>
      <c r="Q62" s="10" t="n">
        <v>5</v>
      </c>
      <c r="R62" s="10" t="n">
        <v>0</v>
      </c>
      <c r="S62" s="10" t="n">
        <v>0</v>
      </c>
    </row>
    <row r="63" customFormat="false" ht="15" hidden="false" customHeight="false" outlineLevel="0" collapsed="false">
      <c r="A63" s="10" t="str">
        <f aca="false">"062011"</f>
        <v>062011</v>
      </c>
      <c r="B63" s="10" t="s">
        <v>109</v>
      </c>
      <c r="C63" s="10" t="s">
        <v>99</v>
      </c>
      <c r="D63" s="10" t="s">
        <v>45</v>
      </c>
      <c r="E63" s="10" t="n">
        <v>5353</v>
      </c>
      <c r="F63" s="10" t="n">
        <v>4394</v>
      </c>
      <c r="G63" s="10" t="n">
        <v>4340</v>
      </c>
      <c r="H63" s="10" t="n">
        <v>54</v>
      </c>
      <c r="I63" s="10" t="n">
        <v>54</v>
      </c>
      <c r="J63" s="10" t="n">
        <v>48</v>
      </c>
      <c r="K63" s="10" t="n">
        <v>0</v>
      </c>
      <c r="L63" s="10" t="n">
        <v>6</v>
      </c>
      <c r="M63" s="10" t="n">
        <v>0</v>
      </c>
      <c r="N63" s="10" t="n">
        <v>25</v>
      </c>
      <c r="O63" s="10" t="n">
        <v>3</v>
      </c>
      <c r="P63" s="10" t="n">
        <v>16</v>
      </c>
      <c r="Q63" s="10" t="n">
        <v>6</v>
      </c>
      <c r="R63" s="10" t="n">
        <v>0</v>
      </c>
      <c r="S63" s="10" t="n">
        <v>0</v>
      </c>
    </row>
    <row r="64" customFormat="false" ht="15" hidden="false" customHeight="false" outlineLevel="0" collapsed="false">
      <c r="A64" s="10" t="str">
        <f aca="false">"062012"</f>
        <v>062012</v>
      </c>
      <c r="B64" s="10" t="s">
        <v>110</v>
      </c>
      <c r="C64" s="10" t="s">
        <v>99</v>
      </c>
      <c r="D64" s="10" t="s">
        <v>45</v>
      </c>
      <c r="E64" s="10" t="n">
        <v>4635</v>
      </c>
      <c r="F64" s="10" t="n">
        <v>3878</v>
      </c>
      <c r="G64" s="10" t="n">
        <v>3851</v>
      </c>
      <c r="H64" s="10" t="n">
        <v>27</v>
      </c>
      <c r="I64" s="10" t="n">
        <v>27</v>
      </c>
      <c r="J64" s="10" t="n">
        <v>27</v>
      </c>
      <c r="K64" s="10" t="n">
        <v>0</v>
      </c>
      <c r="L64" s="10" t="n">
        <v>0</v>
      </c>
      <c r="M64" s="10" t="n">
        <v>0</v>
      </c>
      <c r="N64" s="10" t="n">
        <v>26</v>
      </c>
      <c r="O64" s="10" t="n">
        <v>7</v>
      </c>
      <c r="P64" s="10" t="n">
        <v>19</v>
      </c>
      <c r="Q64" s="10" t="n">
        <v>0</v>
      </c>
      <c r="R64" s="10" t="n">
        <v>0</v>
      </c>
      <c r="S64" s="10" t="n">
        <v>0</v>
      </c>
    </row>
    <row r="65" customFormat="false" ht="15" hidden="false" customHeight="false" outlineLevel="0" collapsed="false">
      <c r="A65" s="10" t="str">
        <f aca="false">"062013"</f>
        <v>062013</v>
      </c>
      <c r="B65" s="10" t="s">
        <v>111</v>
      </c>
      <c r="C65" s="10" t="s">
        <v>99</v>
      </c>
      <c r="D65" s="10" t="s">
        <v>45</v>
      </c>
      <c r="E65" s="10" t="n">
        <v>11501</v>
      </c>
      <c r="F65" s="10" t="n">
        <v>9561</v>
      </c>
      <c r="G65" s="10" t="n">
        <v>9548</v>
      </c>
      <c r="H65" s="10" t="n">
        <v>13</v>
      </c>
      <c r="I65" s="10" t="n">
        <v>13</v>
      </c>
      <c r="J65" s="10" t="n">
        <v>11</v>
      </c>
      <c r="K65" s="10" t="n">
        <v>1</v>
      </c>
      <c r="L65" s="10" t="n">
        <v>1</v>
      </c>
      <c r="M65" s="10" t="n">
        <v>0</v>
      </c>
      <c r="N65" s="10" t="n">
        <v>85</v>
      </c>
      <c r="O65" s="10" t="n">
        <v>34</v>
      </c>
      <c r="P65" s="10" t="n">
        <v>50</v>
      </c>
      <c r="Q65" s="10" t="n">
        <v>1</v>
      </c>
      <c r="R65" s="10" t="n">
        <v>0</v>
      </c>
      <c r="S65" s="10" t="n">
        <v>0</v>
      </c>
    </row>
    <row r="66" customFormat="false" ht="15" hidden="false" customHeight="false" outlineLevel="0" collapsed="false">
      <c r="A66" s="10" t="str">
        <f aca="false">"062014"</f>
        <v>062014</v>
      </c>
      <c r="B66" s="10" t="s">
        <v>112</v>
      </c>
      <c r="C66" s="10" t="s">
        <v>99</v>
      </c>
      <c r="D66" s="10" t="s">
        <v>45</v>
      </c>
      <c r="E66" s="10" t="n">
        <v>23057</v>
      </c>
      <c r="F66" s="10" t="n">
        <v>18656</v>
      </c>
      <c r="G66" s="10" t="n">
        <v>18533</v>
      </c>
      <c r="H66" s="10" t="n">
        <v>123</v>
      </c>
      <c r="I66" s="10" t="n">
        <v>122</v>
      </c>
      <c r="J66" s="10" t="n">
        <v>108</v>
      </c>
      <c r="K66" s="10" t="n">
        <v>0</v>
      </c>
      <c r="L66" s="10" t="n">
        <v>14</v>
      </c>
      <c r="M66" s="10" t="n">
        <v>1</v>
      </c>
      <c r="N66" s="10" t="n">
        <v>123</v>
      </c>
      <c r="O66" s="10" t="n">
        <v>26</v>
      </c>
      <c r="P66" s="10" t="n">
        <v>83</v>
      </c>
      <c r="Q66" s="10" t="n">
        <v>14</v>
      </c>
      <c r="R66" s="10" t="n">
        <v>0</v>
      </c>
      <c r="S66" s="10" t="n">
        <v>0</v>
      </c>
    </row>
    <row r="67" customFormat="false" ht="15" hidden="false" customHeight="false" outlineLevel="0" collapsed="false">
      <c r="A67" s="10" t="str">
        <f aca="false">"062015"</f>
        <v>062015</v>
      </c>
      <c r="B67" s="10" t="s">
        <v>113</v>
      </c>
      <c r="C67" s="10" t="s">
        <v>99</v>
      </c>
      <c r="D67" s="10" t="s">
        <v>45</v>
      </c>
      <c r="E67" s="10" t="n">
        <v>6964</v>
      </c>
      <c r="F67" s="10" t="n">
        <v>5781</v>
      </c>
      <c r="G67" s="10" t="n">
        <v>5740</v>
      </c>
      <c r="H67" s="10" t="n">
        <v>41</v>
      </c>
      <c r="I67" s="10" t="n">
        <v>41</v>
      </c>
      <c r="J67" s="10" t="n">
        <v>37</v>
      </c>
      <c r="K67" s="10" t="n">
        <v>1</v>
      </c>
      <c r="L67" s="10" t="n">
        <v>3</v>
      </c>
      <c r="M67" s="10" t="n">
        <v>0</v>
      </c>
      <c r="N67" s="10" t="n">
        <v>44</v>
      </c>
      <c r="O67" s="10" t="n">
        <v>9</v>
      </c>
      <c r="P67" s="10" t="n">
        <v>32</v>
      </c>
      <c r="Q67" s="10" t="n">
        <v>3</v>
      </c>
      <c r="R67" s="10" t="n">
        <v>0</v>
      </c>
      <c r="S67" s="10" t="n">
        <v>0</v>
      </c>
    </row>
    <row r="68" customFormat="false" ht="15" hidden="false" customHeight="false" outlineLevel="0" collapsed="false">
      <c r="A68" s="9" t="s">
        <v>114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customFormat="false" ht="15" hidden="false" customHeight="false" outlineLevel="0" collapsed="false">
      <c r="A69" s="9" t="str">
        <f aca="false">"066401"</f>
        <v>066401</v>
      </c>
      <c r="B69" s="9" t="s">
        <v>115</v>
      </c>
      <c r="C69" s="9" t="s">
        <v>45</v>
      </c>
      <c r="D69" s="9" t="s">
        <v>45</v>
      </c>
      <c r="E69" s="9" t="n">
        <v>62537</v>
      </c>
      <c r="F69" s="9" t="n">
        <v>52236</v>
      </c>
      <c r="G69" s="9" t="n">
        <v>52114</v>
      </c>
      <c r="H69" s="9" t="n">
        <v>122</v>
      </c>
      <c r="I69" s="9" t="n">
        <v>122</v>
      </c>
      <c r="J69" s="9" t="n">
        <v>83</v>
      </c>
      <c r="K69" s="9" t="n">
        <v>10</v>
      </c>
      <c r="L69" s="9" t="n">
        <v>29</v>
      </c>
      <c r="M69" s="9" t="n">
        <v>0</v>
      </c>
      <c r="N69" s="9" t="n">
        <v>737</v>
      </c>
      <c r="O69" s="9" t="n">
        <v>132</v>
      </c>
      <c r="P69" s="9" t="n">
        <v>576</v>
      </c>
      <c r="Q69" s="9" t="n">
        <v>29</v>
      </c>
      <c r="R69" s="9" t="n">
        <v>0</v>
      </c>
      <c r="S69" s="9" t="n">
        <v>0</v>
      </c>
    </row>
    <row r="70" customFormat="false" ht="34.5" hidden="false" customHeight="true" outlineLevel="0" collapsed="false">
      <c r="A70" s="11" t="s">
        <v>116</v>
      </c>
      <c r="B70" s="11"/>
      <c r="C70" s="11"/>
      <c r="D70" s="11"/>
      <c r="E70" s="11" t="n">
        <v>473063</v>
      </c>
      <c r="F70" s="11" t="n">
        <v>389804</v>
      </c>
      <c r="G70" s="11" t="n">
        <v>387968</v>
      </c>
      <c r="H70" s="11" t="n">
        <v>1836</v>
      </c>
      <c r="I70" s="11" t="n">
        <v>1835</v>
      </c>
      <c r="J70" s="11" t="n">
        <v>1523</v>
      </c>
      <c r="K70" s="11" t="n">
        <v>40</v>
      </c>
      <c r="L70" s="11" t="n">
        <v>272</v>
      </c>
      <c r="M70" s="11" t="n">
        <v>1</v>
      </c>
      <c r="N70" s="11" t="n">
        <v>3198</v>
      </c>
      <c r="O70" s="11" t="n">
        <v>904</v>
      </c>
      <c r="P70" s="11" t="n">
        <v>2022</v>
      </c>
      <c r="Q70" s="11" t="n">
        <v>272</v>
      </c>
      <c r="R70" s="11" t="n">
        <v>0</v>
      </c>
      <c r="S70" s="11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2017-10-16T11:34:32Z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